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ma96069\Documents\Verejné obstarávanie\VO - KD 102\"/>
    </mc:Choice>
  </mc:AlternateContent>
  <bookViews>
    <workbookView xWindow="0" yWindow="0" windowWidth="28800" windowHeight="12435" firstSheet="1" activeTab="4"/>
  </bookViews>
  <sheets>
    <sheet name="Rekapitulácia" sheetId="1" state="veryHidden" r:id="rId1"/>
    <sheet name="Krycí list stavby" sheetId="2" r:id="rId2"/>
    <sheet name="Kryci_list 4250" sheetId="3" r:id="rId3"/>
    <sheet name="Rekap 4250" sheetId="4" state="veryHidden" r:id="rId4"/>
    <sheet name="SO 4250" sheetId="5" r:id="rId5"/>
  </sheets>
  <definedNames>
    <definedName name="_xlnm.Print_Titles" localSheetId="3">'Rekap 4250'!$9:$9</definedName>
    <definedName name="_xlnm.Print_Titles" localSheetId="4">'SO 4250'!$8:$8</definedName>
  </definedNames>
  <calcPr calcId="152511"/>
</workbook>
</file>

<file path=xl/calcChain.xml><?xml version="1.0" encoding="utf-8"?>
<calcChain xmlns="http://schemas.openxmlformats.org/spreadsheetml/2006/main">
  <c r="J18" i="2" l="1"/>
  <c r="J16" i="2"/>
  <c r="F19" i="2"/>
  <c r="E19" i="2"/>
  <c r="D19" i="2"/>
  <c r="F18" i="2"/>
  <c r="E18" i="2"/>
  <c r="D18" i="2"/>
  <c r="F8" i="1"/>
  <c r="D8" i="1"/>
  <c r="J17" i="3"/>
  <c r="F16" i="4"/>
  <c r="E16" i="4"/>
  <c r="D16" i="4"/>
  <c r="F15" i="4"/>
  <c r="I30" i="3"/>
  <c r="J30" i="3" s="1"/>
  <c r="D15" i="4"/>
  <c r="E11" i="4"/>
  <c r="J20" i="3" l="1"/>
  <c r="E7" i="1"/>
  <c r="E8" i="1" s="1"/>
  <c r="J17" i="2" s="1"/>
  <c r="J20" i="2" s="1"/>
  <c r="K7" i="1"/>
  <c r="E15" i="4"/>
  <c r="D17" i="4"/>
  <c r="F17" i="3" s="1"/>
  <c r="F17" i="2" s="1"/>
  <c r="B12" i="4"/>
  <c r="D16" i="3" s="1"/>
  <c r="D16" i="2" s="1"/>
  <c r="C16" i="4"/>
  <c r="B16" i="4"/>
  <c r="C11" i="4"/>
  <c r="F17" i="4"/>
  <c r="F12" i="4"/>
  <c r="E12" i="4"/>
  <c r="B15" i="4"/>
  <c r="F11" i="4"/>
  <c r="C15" i="4"/>
  <c r="C17" i="4" l="1"/>
  <c r="E17" i="3" s="1"/>
  <c r="E17" i="2" s="1"/>
  <c r="E19" i="4"/>
  <c r="B17" i="4"/>
  <c r="D17" i="3" s="1"/>
  <c r="D17" i="2" s="1"/>
  <c r="E17" i="4"/>
  <c r="F19" i="4"/>
  <c r="D11" i="4"/>
  <c r="D12" i="4"/>
  <c r="F16" i="3" s="1"/>
  <c r="F20" i="3" s="1"/>
  <c r="B11" i="4"/>
  <c r="B19" i="4"/>
  <c r="C12" i="4"/>
  <c r="E16" i="3" s="1"/>
  <c r="E16" i="2" s="1"/>
  <c r="J23" i="3"/>
  <c r="J23" i="2" s="1"/>
  <c r="J24" i="3" l="1"/>
  <c r="J24" i="2" s="1"/>
  <c r="F16" i="2"/>
  <c r="F20" i="2" s="1"/>
  <c r="F24" i="3"/>
  <c r="F24" i="2" s="1"/>
  <c r="J22" i="3"/>
  <c r="J22" i="2" s="1"/>
  <c r="F22" i="3"/>
  <c r="F22" i="2" s="1"/>
  <c r="C19" i="4"/>
  <c r="F23" i="3"/>
  <c r="J26" i="3" l="1"/>
  <c r="F23" i="2"/>
  <c r="J26" i="2" s="1"/>
  <c r="J28" i="2" s="1"/>
  <c r="D19" i="4"/>
  <c r="B7" i="1"/>
  <c r="J28" i="3" l="1"/>
  <c r="I29" i="3" s="1"/>
  <c r="J29" i="3" s="1"/>
  <c r="J31" i="3" s="1"/>
  <c r="C7" i="1"/>
  <c r="C8" i="1" s="1"/>
  <c r="G7" i="1"/>
  <c r="G8" i="1" s="1"/>
  <c r="B8" i="1"/>
  <c r="B9" i="1" l="1"/>
  <c r="B10" i="1" s="1"/>
  <c r="G10" i="1" l="1"/>
  <c r="I30" i="2"/>
  <c r="J30" i="2" s="1"/>
  <c r="I29" i="2"/>
  <c r="J29" i="2" s="1"/>
  <c r="G9" i="1"/>
  <c r="G11" i="1" l="1"/>
  <c r="J31" i="2"/>
</calcChain>
</file>

<file path=xl/sharedStrings.xml><?xml version="1.0" encoding="utf-8"?>
<sst xmlns="http://schemas.openxmlformats.org/spreadsheetml/2006/main" count="215" uniqueCount="110">
  <si>
    <t>Rekapitulácia rozpočtu</t>
  </si>
  <si>
    <t>Stavba Rekonštrukcia domu kultúry Sulín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</si>
  <si>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</si>
  <si>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</si>
  <si>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</si>
  <si>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</si>
  <si>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</si>
  <si>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</si>
  <si>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</si>
  <si>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</si>
  <si>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</si>
  <si>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</si>
  <si>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>Strop</t>
  </si>
  <si>
    <t>Krycí list rozpočtu</t>
  </si>
  <si>
    <t xml:space="preserve">Miesto:  </t>
  </si>
  <si>
    <t>Objekt Strop</t>
  </si>
  <si>
    <t xml:space="preserve">Ks: </t>
  </si>
  <si>
    <t xml:space="preserve">Zákazka: </t>
  </si>
  <si>
    <t xml:space="preserve">Spracoval: </t>
  </si>
  <si>
    <t xml:space="preserve">Dňa </t>
  </si>
  <si>
    <t>15.1.2021</t>
  </si>
  <si>
    <t>Odberateľ: Obec Sulín</t>
  </si>
  <si>
    <t xml:space="preserve">Projektant: </t>
  </si>
  <si>
    <t>Dodávateľ: DEMO  dodavateľ</t>
  </si>
  <si>
    <t xml:space="preserve">IČO: 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</si>
  <si>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</si>
  <si>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</si>
  <si>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</si>
  <si>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</si>
  <si>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</si>
  <si>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 xml:space="preserve">VRN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</si>
  <si>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</si>
  <si>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</si>
  <si>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</si>
  <si>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</si>
  <si>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</si>
  <si>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</si>
  <si>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</si>
  <si>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</si>
  <si>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</si>
  <si>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</si>
  <si>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</si>
  <si>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</si>
  <si>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</si>
  <si>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</si>
  <si>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VRN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</si>
  <si>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</si>
  <si>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</si>
  <si>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</si>
  <si>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</si>
  <si>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</si>
  <si>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</si>
  <si>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</si>
  <si>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</si>
  <si>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</si>
  <si>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</si>
  <si>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</si>
  <si>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</si>
  <si>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</si>
  <si>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</si>
  <si>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</si>
  <si>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</si>
  <si>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</si>
  <si>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</si>
  <si>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15.1.2021</t>
  </si>
  <si>
    <t>Prehľad rozpočtových nákladov</t>
  </si>
  <si>
    <t>Práce HSV</t>
  </si>
  <si>
    <t>PRESUNY HMÔT</t>
  </si>
  <si>
    <t>Práce PSV</t>
  </si>
  <si>
    <t>IZOLÁCIE TEPELNÉ BEŽNÝCH STAVEB. KONŠTRUKCIÍ</t>
  </si>
  <si>
    <t>DREVOSTAVBY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</si>
  <si>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</si>
  <si>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</si>
  <si>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</si>
  <si>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</si>
  <si>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</si>
  <si>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</si>
  <si>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</si>
  <si>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</si>
  <si>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</si>
  <si>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</si>
  <si>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Suť</t>
  </si>
  <si>
    <t xml:space="preserve">Dátum: </t>
  </si>
  <si>
    <t>Zákazka Rekonštrukcia domu kultúry Sulín</t>
  </si>
  <si>
    <t xml:space="preserve"> 14/C 1</t>
  </si>
  <si>
    <t xml:space="preserve"> 999281111</t>
  </si>
  <si>
    <t>Presun hmôt pre opravy a údržbu objektov vrátane vonkajších plášťov výšky do 25 m</t>
  </si>
  <si>
    <t>t</t>
  </si>
  <si>
    <t>S/S90</t>
  </si>
  <si>
    <t xml:space="preserve"> 6314150070</t>
  </si>
  <si>
    <t>Tepelné izolácie stropné podhľady a stropy MPN, čadičová minerálna izolácia - doska hr.140mm</t>
  </si>
  <si>
    <t>m2</t>
  </si>
  <si>
    <t>713/A 1</t>
  </si>
  <si>
    <t xml:space="preserve"> 713111131</t>
  </si>
  <si>
    <t>Montáž tepelnej izolácie stropov rebrových minerálnou vlnou, spodkom s úpravou viazacím drôtom</t>
  </si>
  <si>
    <t xml:space="preserve"> 6314150050</t>
  </si>
  <si>
    <t>Tepelné izolácie stropné podhľady a stropy MPN, čadičová minerálna izolácia - doska hr.100mm</t>
  </si>
  <si>
    <t xml:space="preserve"> 6314150020</t>
  </si>
  <si>
    <t>Nobasil-Knauf Insulation MPN hrúbky  50 mm, doska z minerálnej vlny</t>
  </si>
  <si>
    <t xml:space="preserve"> 713191121</t>
  </si>
  <si>
    <t>Izolácie tepelné, doplnky, podláh, stropov zvrchu,striech prekrytím pásom do výšky 100mm -Parozábrana</t>
  </si>
  <si>
    <t>763/A 2</t>
  </si>
  <si>
    <t xml:space="preserve"> 763138313</t>
  </si>
  <si>
    <t>Rigips Podhľad s oceľovou konštrukciou 1x GKF 12,5 upevnený na závesoch  stropu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</si>
  <si>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</si>
  <si>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</si>
  <si>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</si>
  <si>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</si>
  <si>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</si>
  <si>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 xml:space="preserve">Dodávateľ: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</si>
</sst>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Arial CE"/>
      <charset val="238"/>
    </font>
    <font>
      <sz val="8"/>
      <color rgb="FF000000"/>
      <name val="Arial CE"/>
      <charset val="238"/>
    </font>
    <font>
      <sz val="11"/>
      <color rgb="FF000000"/>
      <name val="Arial CE"/>
      <charset val="238"/>
    </font>
    <font>
      <sz val="11"/>
      <color rgb="FF000000"/>
      <name val="Calibri"/>
      <family val="2"/>
      <charset val="238"/>
      <scheme val="minor"/>
    </font>
    <font>
      <sz val="8"/>
      <color rgb="FF0000FF"/>
      <name val="Arial CE"/>
      <charset val="238"/>
    </font>
    <font>
      <sz val="11"/>
      <color rgb="FF0000FF"/>
      <name val="Arial CE"/>
      <charset val="238"/>
    </font>
    <font>
      <sz val="11"/>
      <color rgb="FF0000FF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AA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5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5" fillId="0" borderId="20" xfId="0" applyFont="1" applyFill="1" applyBorder="1"/>
    <xf numFmtId="0" fontId="5" fillId="0" borderId="15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2" xfId="0" applyFont="1" applyFill="1" applyBorder="1"/>
    <xf numFmtId="0" fontId="5" fillId="0" borderId="9" xfId="0" applyFont="1" applyFill="1" applyBorder="1"/>
    <xf numFmtId="0" fontId="4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5" fillId="0" borderId="53" xfId="0" applyFont="1" applyFill="1" applyBorder="1"/>
    <xf numFmtId="164" fontId="1" fillId="0" borderId="54" xfId="0" applyNumberFormat="1" applyFont="1" applyFill="1" applyBorder="1"/>
    <xf numFmtId="164" fontId="5" fillId="0" borderId="49" xfId="0" applyNumberFormat="1" applyFont="1" applyFill="1" applyBorder="1"/>
    <xf numFmtId="164" fontId="5" fillId="0" borderId="50" xfId="0" applyNumberFormat="1" applyFont="1" applyFill="1" applyBorder="1"/>
    <xf numFmtId="164" fontId="5" fillId="0" borderId="51" xfId="0" applyNumberFormat="1" applyFont="1" applyFill="1" applyBorder="1"/>
    <xf numFmtId="164" fontId="5" fillId="0" borderId="52" xfId="0" applyNumberFormat="1" applyFont="1" applyFill="1" applyBorder="1"/>
    <xf numFmtId="164" fontId="1" fillId="0" borderId="53" xfId="0" applyNumberFormat="1" applyFont="1" applyFill="1" applyBorder="1"/>
    <xf numFmtId="164" fontId="5" fillId="0" borderId="0" xfId="0" applyNumberFormat="1" applyFont="1" applyFill="1" applyBorder="1"/>
    <xf numFmtId="164" fontId="5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5" fillId="0" borderId="61" xfId="0" applyNumberFormat="1" applyFont="1" applyFill="1" applyBorder="1"/>
    <xf numFmtId="164" fontId="1" fillId="0" borderId="61" xfId="0" applyNumberFormat="1" applyFont="1" applyFill="1" applyBorder="1"/>
    <xf numFmtId="0" fontId="4" fillId="0" borderId="63" xfId="0" applyFont="1" applyFill="1" applyBorder="1" applyAlignment="1">
      <alignment horizontal="center"/>
    </xf>
    <xf numFmtId="0" fontId="5" fillId="0" borderId="64" xfId="0" applyFont="1" applyFill="1" applyBorder="1"/>
    <xf numFmtId="0" fontId="5" fillId="0" borderId="65" xfId="0" applyFont="1" applyFill="1" applyBorder="1"/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5" fillId="0" borderId="69" xfId="0" applyNumberFormat="1" applyFont="1" applyFill="1" applyBorder="1"/>
    <xf numFmtId="164" fontId="1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5" fillId="0" borderId="10" xfId="0" applyFont="1" applyFill="1" applyBorder="1"/>
    <xf numFmtId="0" fontId="5" fillId="0" borderId="75" xfId="0" applyFont="1" applyFill="1" applyBorder="1"/>
    <xf numFmtId="164" fontId="5" fillId="0" borderId="76" xfId="0" applyNumberFormat="1" applyFont="1" applyFill="1" applyBorder="1"/>
    <xf numFmtId="164" fontId="4" fillId="0" borderId="77" xfId="0" applyNumberFormat="1" applyFont="1" applyFill="1" applyBorder="1"/>
    <xf numFmtId="164" fontId="4" fillId="0" borderId="78" xfId="0" applyNumberFormat="1" applyFont="1" applyFill="1" applyBorder="1"/>
    <xf numFmtId="0" fontId="4" fillId="0" borderId="79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5" fillId="0" borderId="76" xfId="0" applyFont="1" applyFill="1" applyBorder="1"/>
    <xf numFmtId="0" fontId="5" fillId="0" borderId="0" xfId="0" applyFont="1" applyFill="1" applyBorder="1"/>
    <xf numFmtId="0" fontId="5" fillId="0" borderId="55" xfId="0" applyFont="1" applyFill="1" applyBorder="1"/>
    <xf numFmtId="0" fontId="1" fillId="0" borderId="0" xfId="0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5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5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4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0" fontId="5" fillId="0" borderId="94" xfId="0" applyFont="1" applyBorder="1"/>
    <xf numFmtId="164" fontId="5" fillId="0" borderId="94" xfId="0" applyNumberFormat="1" applyFont="1" applyBorder="1"/>
    <xf numFmtId="165" fontId="5" fillId="0" borderId="94" xfId="0" applyNumberFormat="1" applyFont="1" applyBorder="1"/>
    <xf numFmtId="0" fontId="8" fillId="0" borderId="0" xfId="0" applyFont="1"/>
    <xf numFmtId="0" fontId="4" fillId="0" borderId="94" xfId="0" applyFont="1" applyBorder="1"/>
    <xf numFmtId="164" fontId="4" fillId="0" borderId="94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11" fillId="0" borderId="1" xfId="0" applyFont="1" applyFill="1" applyBorder="1"/>
    <xf numFmtId="166" fontId="1" fillId="0" borderId="0" xfId="0" applyNumberFormat="1" applyFont="1"/>
    <xf numFmtId="0" fontId="4" fillId="2" borderId="94" xfId="0" applyFont="1" applyFill="1" applyBorder="1" applyAlignment="1">
      <alignment horizontal="center"/>
    </xf>
    <xf numFmtId="49" fontId="5" fillId="0" borderId="94" xfId="0" applyNumberFormat="1" applyFont="1" applyBorder="1"/>
    <xf numFmtId="166" fontId="5" fillId="0" borderId="94" xfId="0" applyNumberFormat="1" applyFont="1" applyBorder="1"/>
    <xf numFmtId="166" fontId="5" fillId="0" borderId="0" xfId="0" applyNumberFormat="1" applyFont="1"/>
    <xf numFmtId="0" fontId="4" fillId="0" borderId="0" xfId="0" applyFont="1" applyAlignment="1">
      <alignment horizontal="left"/>
    </xf>
    <xf numFmtId="0" fontId="12" fillId="0" borderId="0" xfId="0" applyFont="1" applyAlignment="1">
      <alignment wrapText="1"/>
    </xf>
    <xf numFmtId="166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wrapText="1"/>
    </xf>
    <xf numFmtId="0" fontId="13" fillId="0" borderId="0" xfId="0" applyFont="1"/>
    <xf numFmtId="0" fontId="14" fillId="0" borderId="0" xfId="0" applyFont="1"/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left" wrapText="1"/>
    </xf>
    <xf numFmtId="166" fontId="13" fillId="0" borderId="0" xfId="0" applyNumberFormat="1" applyFont="1"/>
    <xf numFmtId="0" fontId="12" fillId="0" borderId="0" xfId="0" applyFont="1"/>
    <xf numFmtId="166" fontId="12" fillId="0" borderId="0" xfId="0" applyNumberFormat="1" applyFont="1"/>
    <xf numFmtId="166" fontId="4" fillId="0" borderId="0" xfId="0" applyNumberFormat="1" applyFont="1"/>
    <xf numFmtId="0" fontId="15" fillId="0" borderId="0" xfId="0" applyFont="1" applyAlignment="1">
      <alignment wrapText="1"/>
    </xf>
    <xf numFmtId="166" fontId="15" fillId="0" borderId="0" xfId="0" applyNumberFormat="1" applyFont="1" applyAlignment="1">
      <alignment wrapText="1"/>
    </xf>
    <xf numFmtId="164" fontId="15" fillId="0" borderId="0" xfId="0" applyNumberFormat="1" applyFont="1" applyAlignment="1">
      <alignment wrapText="1"/>
    </xf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horizontal="center" wrapText="1"/>
    </xf>
    <xf numFmtId="49" fontId="15" fillId="0" borderId="0" xfId="0" applyNumberFormat="1" applyFont="1" applyAlignment="1">
      <alignment horizontal="left" wrapText="1"/>
    </xf>
    <xf numFmtId="0" fontId="15" fillId="0" borderId="0" xfId="0" applyFont="1"/>
    <xf numFmtId="166" fontId="15" fillId="0" borderId="0" xfId="0" applyNumberFormat="1" applyFont="1"/>
    <xf numFmtId="166" fontId="16" fillId="0" borderId="0" xfId="0" applyNumberFormat="1" applyFont="1"/>
    <xf numFmtId="0" fontId="18" fillId="0" borderId="0" xfId="0" applyFont="1"/>
    <xf numFmtId="0" fontId="19" fillId="0" borderId="94" xfId="0" applyFont="1" applyBorder="1"/>
    <xf numFmtId="166" fontId="19" fillId="0" borderId="94" xfId="0" applyNumberFormat="1" applyFont="1" applyBorder="1"/>
    <xf numFmtId="164" fontId="19" fillId="0" borderId="94" xfId="0" applyNumberFormat="1" applyFont="1" applyBorder="1"/>
    <xf numFmtId="0" fontId="20" fillId="0" borderId="94" xfId="0" applyFont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4" fillId="0" borderId="98" xfId="0" applyNumberFormat="1" applyFont="1" applyFill="1" applyBorder="1"/>
    <xf numFmtId="0" fontId="4" fillId="0" borderId="1" xfId="0" applyFont="1" applyFill="1" applyBorder="1"/>
    <xf numFmtId="0" fontId="6" fillId="0" borderId="29" xfId="0" applyFont="1" applyFill="1" applyBorder="1"/>
    <xf numFmtId="0" fontId="6" fillId="0" borderId="30" xfId="0" applyFont="1" applyFill="1" applyBorder="1"/>
    <xf numFmtId="0" fontId="6" fillId="0" borderId="31" xfId="0" applyFont="1" applyFill="1" applyBorder="1"/>
    <xf numFmtId="0" fontId="5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7" fillId="0" borderId="29" xfId="0" applyFont="1" applyFill="1" applyBorder="1"/>
    <xf numFmtId="0" fontId="7" fillId="0" borderId="30" xfId="0" applyFont="1" applyFill="1" applyBorder="1"/>
    <xf numFmtId="0" fontId="7" fillId="0" borderId="31" xfId="0" applyFont="1" applyFill="1" applyBorder="1"/>
    <xf numFmtId="0" fontId="4" fillId="0" borderId="3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workbookViewId="0"/>
  </sheetViews>
  <sheetFormatPr defaultColWidth="0" defaultRowHeight="15" x14ac:dyDescent="0.25"/>
  <cols>
    <col min="1" max="1" width="32.7109375" customWidth="1"/>
    <col min="2" max="2" width="10.7109375" customWidth="1"/>
    <col min="3" max="6" width="8.7109375" customWidth="1"/>
    <col min="7" max="7" width="10.7109375" customWidth="1"/>
    <col min="8" max="8" width="3.7109375" customWidth="1"/>
    <col min="9" max="26" width="0" hidden="1" customWidth="1"/>
    <col min="27" max="16384" width="8.8554687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26" x14ac:dyDescent="0.25">
      <c r="A4" s="202" t="s">
        <v>1</v>
      </c>
      <c r="B4" s="202"/>
      <c r="C4" s="202"/>
      <c r="D4" s="202"/>
      <c r="E4" s="202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62" t="s">
        <v>12</v>
      </c>
      <c r="B7" s="68">
        <f>'SO 4250'!I30-Rekapitulácia!D7</f>
        <v>0</v>
      </c>
      <c r="C7" s="68">
        <f>'Kryci_list 4250'!J26</f>
        <v>0</v>
      </c>
      <c r="D7" s="68">
        <v>0</v>
      </c>
      <c r="E7" s="68">
        <f>'Kryci_list 4250'!J17</f>
        <v>0</v>
      </c>
      <c r="F7" s="68">
        <v>0</v>
      </c>
      <c r="G7" s="68">
        <f>B7+C7+D7+E7+F7</f>
        <v>0</v>
      </c>
      <c r="K7">
        <f>'SO 4250'!K30</f>
        <v>0</v>
      </c>
      <c r="Q7">
        <v>30.126000000000001</v>
      </c>
    </row>
    <row r="8" spans="1:26" x14ac:dyDescent="0.25">
      <c r="A8" s="195" t="s">
        <v>104</v>
      </c>
      <c r="B8" s="196">
        <f>SUM(B7:B7)</f>
        <v>0</v>
      </c>
      <c r="C8" s="196">
        <f>SUM(C7:C7)</f>
        <v>0</v>
      </c>
      <c r="D8" s="196">
        <f>SUM(D7:D7)</f>
        <v>0</v>
      </c>
      <c r="E8" s="196">
        <f>SUM(E7:E7)</f>
        <v>0</v>
      </c>
      <c r="F8" s="196">
        <f>SUM(F7:F7)</f>
        <v>0</v>
      </c>
      <c r="G8" s="196">
        <f>SUM(G7:G7)-SUM(Z7:Z7)</f>
        <v>0</v>
      </c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</row>
    <row r="9" spans="1:26" x14ac:dyDescent="0.25">
      <c r="A9" s="193" t="s">
        <v>105</v>
      </c>
      <c r="B9" s="194">
        <f>G8-SUM(Rekapitulácia!K7:'Rekapitulácia'!K7)*1</f>
        <v>0</v>
      </c>
      <c r="C9" s="194"/>
      <c r="D9" s="194"/>
      <c r="E9" s="194"/>
      <c r="F9" s="194"/>
      <c r="G9" s="194">
        <f>ROUND(((ROUND(B9,2)*20)/100),2)*1</f>
        <v>0</v>
      </c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</row>
    <row r="10" spans="1:26" x14ac:dyDescent="0.25">
      <c r="A10" s="5" t="s">
        <v>106</v>
      </c>
      <c r="B10" s="191">
        <f>(G8-B9)</f>
        <v>0</v>
      </c>
      <c r="C10" s="191"/>
      <c r="D10" s="191"/>
      <c r="E10" s="191"/>
      <c r="F10" s="191"/>
      <c r="G10" s="191">
        <f>ROUND(((ROUND(B10,2)*0)/100),2)</f>
        <v>0</v>
      </c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spans="1:26" x14ac:dyDescent="0.25">
      <c r="A11" s="5" t="s">
        <v>107</v>
      </c>
      <c r="B11" s="191"/>
      <c r="C11" s="191"/>
      <c r="D11" s="191"/>
      <c r="E11" s="191"/>
      <c r="F11" s="191"/>
      <c r="G11" s="191">
        <f>SUM(G8:G10)</f>
        <v>0</v>
      </c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</row>
    <row r="12" spans="1:26" x14ac:dyDescent="0.25">
      <c r="A12" s="10"/>
      <c r="B12" s="192"/>
      <c r="C12" s="192"/>
      <c r="D12" s="192"/>
      <c r="E12" s="192"/>
      <c r="F12" s="192"/>
      <c r="G12" s="192"/>
    </row>
    <row r="13" spans="1:26" x14ac:dyDescent="0.25">
      <c r="A13" s="10"/>
      <c r="B13" s="192"/>
      <c r="C13" s="192"/>
      <c r="D13" s="192"/>
      <c r="E13" s="192"/>
      <c r="F13" s="192"/>
      <c r="G13" s="192"/>
    </row>
    <row r="14" spans="1:26" x14ac:dyDescent="0.25">
      <c r="A14" s="10"/>
      <c r="B14" s="192"/>
      <c r="C14" s="192"/>
      <c r="D14" s="192"/>
      <c r="E14" s="192"/>
      <c r="F14" s="192"/>
      <c r="G14" s="192"/>
    </row>
    <row r="15" spans="1:26" x14ac:dyDescent="0.25">
      <c r="A15" s="10"/>
      <c r="B15" s="192"/>
      <c r="C15" s="192"/>
      <c r="D15" s="192"/>
      <c r="E15" s="192"/>
      <c r="F15" s="192"/>
      <c r="G15" s="192"/>
    </row>
    <row r="16" spans="1:26" x14ac:dyDescent="0.25">
      <c r="A16" s="10"/>
      <c r="B16" s="192"/>
      <c r="C16" s="192"/>
      <c r="D16" s="192"/>
      <c r="E16" s="192"/>
      <c r="F16" s="192"/>
      <c r="G16" s="192"/>
    </row>
    <row r="17" spans="1:7" x14ac:dyDescent="0.25">
      <c r="A17" s="10"/>
      <c r="B17" s="192"/>
      <c r="C17" s="192"/>
      <c r="D17" s="192"/>
      <c r="E17" s="192"/>
      <c r="F17" s="192"/>
      <c r="G17" s="192"/>
    </row>
    <row r="18" spans="1:7" x14ac:dyDescent="0.25">
      <c r="A18" s="10"/>
      <c r="B18" s="192"/>
      <c r="C18" s="192"/>
      <c r="D18" s="192"/>
      <c r="E18" s="192"/>
      <c r="F18" s="192"/>
      <c r="G18" s="192"/>
    </row>
    <row r="19" spans="1:7" x14ac:dyDescent="0.25">
      <c r="A19" s="10"/>
      <c r="B19" s="192"/>
      <c r="C19" s="192"/>
      <c r="D19" s="192"/>
      <c r="E19" s="192"/>
      <c r="F19" s="192"/>
      <c r="G19" s="192"/>
    </row>
    <row r="20" spans="1:7" x14ac:dyDescent="0.25">
      <c r="A20" s="10"/>
      <c r="B20" s="192"/>
      <c r="C20" s="192"/>
      <c r="D20" s="192"/>
      <c r="E20" s="192"/>
      <c r="F20" s="192"/>
      <c r="G20" s="192"/>
    </row>
    <row r="21" spans="1:7" x14ac:dyDescent="0.25">
      <c r="A21" s="10"/>
      <c r="B21" s="192"/>
      <c r="C21" s="192"/>
      <c r="D21" s="192"/>
      <c r="E21" s="192"/>
      <c r="F21" s="192"/>
      <c r="G21" s="192"/>
    </row>
    <row r="22" spans="1:7" x14ac:dyDescent="0.25">
      <c r="A22" s="10"/>
      <c r="B22" s="192"/>
      <c r="C22" s="192"/>
      <c r="D22" s="192"/>
      <c r="E22" s="192"/>
      <c r="F22" s="192"/>
      <c r="G22" s="192"/>
    </row>
    <row r="23" spans="1:7" x14ac:dyDescent="0.25">
      <c r="A23" s="10"/>
      <c r="B23" s="192"/>
      <c r="C23" s="192"/>
      <c r="D23" s="192"/>
      <c r="E23" s="192"/>
      <c r="F23" s="192"/>
      <c r="G23" s="192"/>
    </row>
    <row r="24" spans="1:7" x14ac:dyDescent="0.25">
      <c r="A24" s="10"/>
      <c r="B24" s="192"/>
      <c r="C24" s="192"/>
      <c r="D24" s="192"/>
      <c r="E24" s="192"/>
      <c r="F24" s="192"/>
      <c r="G24" s="192"/>
    </row>
    <row r="25" spans="1:7" x14ac:dyDescent="0.25">
      <c r="A25" s="10"/>
      <c r="B25" s="192"/>
      <c r="C25" s="192"/>
      <c r="D25" s="192"/>
      <c r="E25" s="192"/>
      <c r="F25" s="192"/>
      <c r="G25" s="192"/>
    </row>
    <row r="26" spans="1:7" x14ac:dyDescent="0.25">
      <c r="A26" s="10"/>
      <c r="B26" s="192"/>
      <c r="C26" s="192"/>
      <c r="D26" s="192"/>
      <c r="E26" s="192"/>
      <c r="F26" s="192"/>
      <c r="G26" s="192"/>
    </row>
    <row r="27" spans="1:7" x14ac:dyDescent="0.25">
      <c r="A27" s="10"/>
      <c r="B27" s="192"/>
      <c r="C27" s="192"/>
      <c r="D27" s="192"/>
      <c r="E27" s="192"/>
      <c r="F27" s="192"/>
      <c r="G27" s="192"/>
    </row>
    <row r="28" spans="1:7" x14ac:dyDescent="0.25">
      <c r="A28" s="10"/>
      <c r="B28" s="192"/>
      <c r="C28" s="192"/>
      <c r="D28" s="192"/>
      <c r="E28" s="192"/>
      <c r="F28" s="192"/>
      <c r="G28" s="192"/>
    </row>
    <row r="29" spans="1:7" x14ac:dyDescent="0.25">
      <c r="A29" s="10"/>
      <c r="B29" s="192"/>
      <c r="C29" s="192"/>
      <c r="D29" s="192"/>
      <c r="E29" s="192"/>
      <c r="F29" s="192"/>
      <c r="G29" s="192"/>
    </row>
    <row r="30" spans="1:7" x14ac:dyDescent="0.25">
      <c r="A30" s="10"/>
      <c r="B30" s="192"/>
      <c r="C30" s="192"/>
      <c r="D30" s="192"/>
      <c r="E30" s="192"/>
      <c r="F30" s="192"/>
      <c r="G30" s="192"/>
    </row>
    <row r="31" spans="1:7" x14ac:dyDescent="0.25">
      <c r="A31" s="10"/>
      <c r="B31" s="192"/>
      <c r="C31" s="192"/>
      <c r="D31" s="192"/>
      <c r="E31" s="192"/>
      <c r="F31" s="192"/>
      <c r="G31" s="192"/>
    </row>
    <row r="32" spans="1:7" x14ac:dyDescent="0.25">
      <c r="A32" s="10"/>
      <c r="B32" s="192"/>
      <c r="C32" s="192"/>
      <c r="D32" s="192"/>
      <c r="E32" s="192"/>
      <c r="F32" s="192"/>
      <c r="G32" s="192"/>
    </row>
    <row r="33" spans="1:7" x14ac:dyDescent="0.25">
      <c r="A33" s="10"/>
      <c r="B33" s="192"/>
      <c r="C33" s="192"/>
      <c r="D33" s="192"/>
      <c r="E33" s="192"/>
      <c r="F33" s="192"/>
      <c r="G33" s="192"/>
    </row>
    <row r="34" spans="1:7" x14ac:dyDescent="0.25">
      <c r="A34" s="1"/>
      <c r="B34" s="140"/>
      <c r="C34" s="140"/>
      <c r="D34" s="140"/>
      <c r="E34" s="140"/>
      <c r="F34" s="140"/>
      <c r="G34" s="140"/>
    </row>
    <row r="35" spans="1:7" x14ac:dyDescent="0.25">
      <c r="A35" s="1"/>
      <c r="B35" s="140"/>
      <c r="C35" s="140"/>
      <c r="D35" s="140"/>
      <c r="E35" s="140"/>
      <c r="F35" s="140"/>
      <c r="G35" s="140"/>
    </row>
    <row r="36" spans="1:7" x14ac:dyDescent="0.25">
      <c r="A36" s="1"/>
      <c r="B36" s="140"/>
      <c r="C36" s="140"/>
      <c r="D36" s="140"/>
      <c r="E36" s="140"/>
      <c r="F36" s="140"/>
      <c r="G36" s="140"/>
    </row>
    <row r="37" spans="1:7" x14ac:dyDescent="0.25">
      <c r="A37" s="1"/>
      <c r="B37" s="140"/>
      <c r="C37" s="140"/>
      <c r="D37" s="140"/>
      <c r="E37" s="140"/>
      <c r="F37" s="140"/>
      <c r="G37" s="140"/>
    </row>
    <row r="38" spans="1:7" x14ac:dyDescent="0.25">
      <c r="A38" s="1"/>
      <c r="B38" s="140"/>
      <c r="C38" s="140"/>
      <c r="D38" s="140"/>
      <c r="E38" s="140"/>
      <c r="F38" s="140"/>
      <c r="G38" s="140"/>
    </row>
    <row r="39" spans="1:7" x14ac:dyDescent="0.25">
      <c r="A39" s="1"/>
      <c r="B39" s="140"/>
      <c r="C39" s="140"/>
      <c r="D39" s="140"/>
      <c r="E39" s="140"/>
      <c r="F39" s="140"/>
      <c r="G39" s="140"/>
    </row>
    <row r="40" spans="1:7" x14ac:dyDescent="0.25">
      <c r="A40" s="1"/>
      <c r="B40" s="140"/>
      <c r="C40" s="140"/>
      <c r="D40" s="140"/>
      <c r="E40" s="140"/>
      <c r="F40" s="140"/>
      <c r="G40" s="140"/>
    </row>
    <row r="41" spans="1:7" x14ac:dyDescent="0.25">
      <c r="A41" s="1"/>
      <c r="B41" s="140"/>
      <c r="C41" s="140"/>
      <c r="D41" s="140"/>
      <c r="E41" s="140"/>
      <c r="F41" s="140"/>
      <c r="G41" s="140"/>
    </row>
    <row r="42" spans="1:7" x14ac:dyDescent="0.25">
      <c r="A42" s="1"/>
      <c r="B42" s="140"/>
      <c r="C42" s="140"/>
      <c r="D42" s="140"/>
      <c r="E42" s="140"/>
      <c r="F42" s="140"/>
      <c r="G42" s="140"/>
    </row>
    <row r="43" spans="1:7" x14ac:dyDescent="0.25">
      <c r="A43" s="1"/>
      <c r="B43" s="140"/>
      <c r="C43" s="140"/>
      <c r="D43" s="140"/>
      <c r="E43" s="140"/>
      <c r="F43" s="140"/>
      <c r="G43" s="140"/>
    </row>
    <row r="44" spans="1:7" x14ac:dyDescent="0.25">
      <c r="A44" s="1"/>
      <c r="B44" s="140"/>
      <c r="C44" s="140"/>
      <c r="D44" s="140"/>
      <c r="E44" s="140"/>
      <c r="F44" s="140"/>
      <c r="G44" s="140"/>
    </row>
    <row r="45" spans="1:7" x14ac:dyDescent="0.25">
      <c r="A45" s="1"/>
      <c r="B45" s="140"/>
      <c r="C45" s="140"/>
      <c r="D45" s="140"/>
      <c r="E45" s="140"/>
      <c r="F45" s="140"/>
      <c r="G45" s="140"/>
    </row>
    <row r="46" spans="1:7" x14ac:dyDescent="0.25">
      <c r="A46" s="1"/>
      <c r="B46" s="140"/>
      <c r="C46" s="140"/>
      <c r="D46" s="140"/>
      <c r="E46" s="140"/>
      <c r="F46" s="140"/>
      <c r="G46" s="140"/>
    </row>
    <row r="47" spans="1:7" x14ac:dyDescent="0.25">
      <c r="A47" s="1"/>
      <c r="B47" s="140"/>
      <c r="C47" s="140"/>
      <c r="D47" s="140"/>
      <c r="E47" s="140"/>
      <c r="F47" s="140"/>
      <c r="G47" s="140"/>
    </row>
    <row r="48" spans="1:7" x14ac:dyDescent="0.25">
      <c r="A48" s="1"/>
      <c r="B48" s="140"/>
      <c r="C48" s="140"/>
      <c r="D48" s="140"/>
      <c r="E48" s="140"/>
      <c r="F48" s="140"/>
      <c r="G48" s="140"/>
    </row>
    <row r="49" spans="1:7" x14ac:dyDescent="0.25">
      <c r="A49" s="1"/>
      <c r="B49" s="140"/>
      <c r="C49" s="140"/>
      <c r="D49" s="140"/>
      <c r="E49" s="140"/>
      <c r="F49" s="140"/>
      <c r="G49" s="140"/>
    </row>
    <row r="50" spans="1:7" x14ac:dyDescent="0.25">
      <c r="A50" s="1"/>
      <c r="B50" s="140"/>
      <c r="C50" s="140"/>
      <c r="D50" s="140"/>
      <c r="E50" s="140"/>
      <c r="F50" s="140"/>
      <c r="G50" s="140"/>
    </row>
    <row r="51" spans="1:7" x14ac:dyDescent="0.25">
      <c r="B51" s="190"/>
      <c r="C51" s="190"/>
      <c r="D51" s="190"/>
      <c r="E51" s="190"/>
      <c r="F51" s="190"/>
      <c r="G51" s="190"/>
    </row>
    <row r="52" spans="1:7" x14ac:dyDescent="0.25">
      <c r="B52" s="190"/>
      <c r="C52" s="190"/>
      <c r="D52" s="190"/>
      <c r="E52" s="190"/>
      <c r="F52" s="190"/>
      <c r="G52" s="190"/>
    </row>
    <row r="53" spans="1:7" x14ac:dyDescent="0.25">
      <c r="B53" s="190"/>
      <c r="C53" s="190"/>
      <c r="D53" s="190"/>
      <c r="E53" s="190"/>
      <c r="F53" s="190"/>
      <c r="G53" s="190"/>
    </row>
    <row r="54" spans="1:7" x14ac:dyDescent="0.25">
      <c r="B54" s="190"/>
      <c r="C54" s="190"/>
      <c r="D54" s="190"/>
      <c r="E54" s="190"/>
      <c r="F54" s="190"/>
      <c r="G54" s="190"/>
    </row>
    <row r="55" spans="1:7" x14ac:dyDescent="0.25">
      <c r="B55" s="190"/>
      <c r="C55" s="190"/>
      <c r="D55" s="190"/>
      <c r="E55" s="190"/>
      <c r="F55" s="190"/>
      <c r="G55" s="190"/>
    </row>
    <row r="56" spans="1:7" x14ac:dyDescent="0.25">
      <c r="B56" s="190"/>
      <c r="C56" s="190"/>
      <c r="D56" s="190"/>
      <c r="E56" s="190"/>
      <c r="F56" s="190"/>
      <c r="G56" s="190"/>
    </row>
    <row r="57" spans="1:7" x14ac:dyDescent="0.25">
      <c r="B57" s="190"/>
      <c r="C57" s="190"/>
      <c r="D57" s="190"/>
      <c r="E57" s="190"/>
      <c r="F57" s="190"/>
      <c r="G57" s="190"/>
    </row>
    <row r="58" spans="1:7" x14ac:dyDescent="0.25">
      <c r="B58" s="190"/>
      <c r="C58" s="190"/>
      <c r="D58" s="190"/>
      <c r="E58" s="190"/>
      <c r="F58" s="190"/>
      <c r="G58" s="190"/>
    </row>
    <row r="59" spans="1:7" x14ac:dyDescent="0.25">
      <c r="B59" s="190"/>
      <c r="C59" s="190"/>
      <c r="D59" s="190"/>
      <c r="E59" s="190"/>
      <c r="F59" s="190"/>
      <c r="G59" s="190"/>
    </row>
    <row r="60" spans="1:7" x14ac:dyDescent="0.25">
      <c r="B60" s="190"/>
      <c r="C60" s="190"/>
      <c r="D60" s="190"/>
      <c r="E60" s="190"/>
      <c r="F60" s="190"/>
      <c r="G60" s="190"/>
    </row>
    <row r="61" spans="1:7" x14ac:dyDescent="0.25">
      <c r="B61" s="190"/>
      <c r="C61" s="190"/>
      <c r="D61" s="190"/>
      <c r="E61" s="190"/>
      <c r="F61" s="190"/>
      <c r="G61" s="190"/>
    </row>
    <row r="62" spans="1:7" x14ac:dyDescent="0.25">
      <c r="B62" s="190"/>
      <c r="C62" s="190"/>
      <c r="D62" s="190"/>
      <c r="E62" s="190"/>
      <c r="F62" s="190"/>
      <c r="G62" s="190"/>
    </row>
    <row r="63" spans="1:7" x14ac:dyDescent="0.25">
      <c r="B63" s="190"/>
      <c r="C63" s="190"/>
      <c r="D63" s="190"/>
      <c r="E63" s="190"/>
      <c r="F63" s="190"/>
      <c r="G63" s="190"/>
    </row>
    <row r="64" spans="1:7" x14ac:dyDescent="0.25">
      <c r="B64" s="190"/>
      <c r="C64" s="190"/>
      <c r="D64" s="190"/>
      <c r="E64" s="190"/>
      <c r="F64" s="190"/>
      <c r="G64" s="190"/>
    </row>
    <row r="65" spans="2:7" x14ac:dyDescent="0.25">
      <c r="B65" s="190"/>
      <c r="C65" s="190"/>
      <c r="D65" s="190"/>
      <c r="E65" s="190"/>
      <c r="F65" s="190"/>
      <c r="G65" s="190"/>
    </row>
    <row r="66" spans="2:7" x14ac:dyDescent="0.25">
      <c r="B66" s="190"/>
      <c r="C66" s="190"/>
      <c r="D66" s="190"/>
      <c r="E66" s="190"/>
      <c r="F66" s="190"/>
      <c r="G66" s="190"/>
    </row>
    <row r="67" spans="2:7" x14ac:dyDescent="0.25">
      <c r="B67" s="190"/>
      <c r="C67" s="190"/>
      <c r="D67" s="190"/>
      <c r="E67" s="190"/>
      <c r="F67" s="190"/>
      <c r="G67" s="190"/>
    </row>
    <row r="68" spans="2:7" x14ac:dyDescent="0.25">
      <c r="B68" s="190"/>
      <c r="C68" s="190"/>
      <c r="D68" s="190"/>
      <c r="E68" s="190"/>
      <c r="F68" s="190"/>
      <c r="G68" s="190"/>
    </row>
    <row r="69" spans="2:7" x14ac:dyDescent="0.25">
      <c r="B69" s="190"/>
      <c r="C69" s="190"/>
      <c r="D69" s="190"/>
      <c r="E69" s="190"/>
      <c r="F69" s="190"/>
      <c r="G69" s="190"/>
    </row>
    <row r="70" spans="2:7" x14ac:dyDescent="0.25">
      <c r="B70" s="190"/>
      <c r="C70" s="190"/>
      <c r="D70" s="190"/>
      <c r="E70" s="190"/>
      <c r="F70" s="190"/>
      <c r="G70" s="190"/>
    </row>
    <row r="71" spans="2:7" x14ac:dyDescent="0.25">
      <c r="B71" s="190"/>
      <c r="C71" s="190"/>
      <c r="D71" s="190"/>
      <c r="E71" s="190"/>
      <c r="F71" s="190"/>
      <c r="G71" s="190"/>
    </row>
    <row r="72" spans="2:7" x14ac:dyDescent="0.25">
      <c r="B72" s="190"/>
      <c r="C72" s="190"/>
      <c r="D72" s="190"/>
      <c r="E72" s="190"/>
      <c r="F72" s="190"/>
      <c r="G72" s="190"/>
    </row>
    <row r="73" spans="2:7" x14ac:dyDescent="0.25">
      <c r="B73" s="190"/>
      <c r="C73" s="190"/>
      <c r="D73" s="190"/>
      <c r="E73" s="190"/>
      <c r="F73" s="190"/>
      <c r="G73" s="190"/>
    </row>
    <row r="74" spans="2:7" x14ac:dyDescent="0.25">
      <c r="B74" s="190"/>
      <c r="C74" s="190"/>
      <c r="D74" s="190"/>
      <c r="E74" s="190"/>
      <c r="F74" s="190"/>
      <c r="G74" s="190"/>
    </row>
    <row r="75" spans="2:7" x14ac:dyDescent="0.25">
      <c r="B75" s="190"/>
      <c r="C75" s="190"/>
      <c r="D75" s="190"/>
      <c r="E75" s="190"/>
      <c r="F75" s="190"/>
      <c r="G75" s="190"/>
    </row>
    <row r="76" spans="2:7" x14ac:dyDescent="0.25">
      <c r="B76" s="190"/>
      <c r="C76" s="190"/>
      <c r="D76" s="190"/>
      <c r="E76" s="190"/>
      <c r="F76" s="190"/>
      <c r="G76" s="190"/>
    </row>
    <row r="77" spans="2:7" x14ac:dyDescent="0.25">
      <c r="B77" s="190"/>
      <c r="C77" s="190"/>
      <c r="D77" s="190"/>
      <c r="E77" s="190"/>
      <c r="F77" s="190"/>
      <c r="G77" s="190"/>
    </row>
    <row r="78" spans="2:7" x14ac:dyDescent="0.25">
      <c r="B78" s="190"/>
      <c r="C78" s="190"/>
      <c r="D78" s="190"/>
      <c r="E78" s="190"/>
      <c r="F78" s="190"/>
      <c r="G78" s="190"/>
    </row>
    <row r="79" spans="2:7" x14ac:dyDescent="0.25">
      <c r="B79" s="190"/>
      <c r="C79" s="190"/>
      <c r="D79" s="190"/>
      <c r="E79" s="190"/>
      <c r="F79" s="190"/>
      <c r="G79" s="190"/>
    </row>
    <row r="80" spans="2:7" x14ac:dyDescent="0.25">
      <c r="B80" s="190"/>
      <c r="C80" s="190"/>
      <c r="D80" s="190"/>
      <c r="E80" s="190"/>
      <c r="F80" s="190"/>
      <c r="G80" s="190"/>
    </row>
    <row r="81" spans="2:7" x14ac:dyDescent="0.25">
      <c r="B81" s="190"/>
      <c r="C81" s="190"/>
      <c r="D81" s="190"/>
      <c r="E81" s="190"/>
      <c r="F81" s="190"/>
      <c r="G81" s="190"/>
    </row>
    <row r="82" spans="2:7" x14ac:dyDescent="0.25">
      <c r="B82" s="190"/>
      <c r="C82" s="190"/>
      <c r="D82" s="190"/>
      <c r="E82" s="190"/>
      <c r="F82" s="190"/>
      <c r="G82" s="190"/>
    </row>
    <row r="83" spans="2:7" x14ac:dyDescent="0.25">
      <c r="B83" s="190"/>
      <c r="C83" s="190"/>
      <c r="D83" s="190"/>
      <c r="E83" s="190"/>
      <c r="F83" s="190"/>
      <c r="G83" s="190"/>
    </row>
    <row r="84" spans="2:7" x14ac:dyDescent="0.25">
      <c r="B84" s="190"/>
      <c r="C84" s="190"/>
      <c r="D84" s="190"/>
      <c r="E84" s="190"/>
      <c r="F84" s="190"/>
      <c r="G84" s="190"/>
    </row>
    <row r="85" spans="2:7" x14ac:dyDescent="0.25">
      <c r="B85" s="190"/>
      <c r="C85" s="190"/>
      <c r="D85" s="190"/>
      <c r="E85" s="190"/>
      <c r="F85" s="190"/>
      <c r="G85" s="190"/>
    </row>
    <row r="86" spans="2:7" x14ac:dyDescent="0.25">
      <c r="B86" s="190"/>
      <c r="C86" s="190"/>
      <c r="D86" s="190"/>
      <c r="E86" s="190"/>
      <c r="F86" s="190"/>
      <c r="G86" s="190"/>
    </row>
    <row r="87" spans="2:7" x14ac:dyDescent="0.25">
      <c r="B87" s="190"/>
      <c r="C87" s="190"/>
      <c r="D87" s="190"/>
      <c r="E87" s="190"/>
      <c r="F87" s="190"/>
      <c r="G87" s="190"/>
    </row>
    <row r="88" spans="2:7" x14ac:dyDescent="0.25">
      <c r="B88" s="190"/>
      <c r="C88" s="190"/>
      <c r="D88" s="190"/>
      <c r="E88" s="190"/>
      <c r="F88" s="190"/>
      <c r="G88" s="190"/>
    </row>
    <row r="89" spans="2:7" x14ac:dyDescent="0.25">
      <c r="B89" s="190"/>
      <c r="C89" s="190"/>
      <c r="D89" s="190"/>
      <c r="E89" s="190"/>
      <c r="F89" s="190"/>
      <c r="G89" s="190"/>
    </row>
    <row r="90" spans="2:7" x14ac:dyDescent="0.25">
      <c r="B90" s="190"/>
      <c r="C90" s="190"/>
      <c r="D90" s="190"/>
      <c r="E90" s="190"/>
      <c r="F90" s="190"/>
      <c r="G90" s="190"/>
    </row>
    <row r="91" spans="2:7" x14ac:dyDescent="0.25">
      <c r="B91" s="190"/>
      <c r="C91" s="190"/>
      <c r="D91" s="190"/>
      <c r="E91" s="190"/>
      <c r="F91" s="190"/>
      <c r="G91" s="190"/>
    </row>
    <row r="92" spans="2:7" x14ac:dyDescent="0.25">
      <c r="B92" s="190"/>
      <c r="C92" s="190"/>
      <c r="D92" s="190"/>
      <c r="E92" s="190"/>
      <c r="F92" s="190"/>
      <c r="G92" s="190"/>
    </row>
    <row r="93" spans="2:7" x14ac:dyDescent="0.25">
      <c r="B93" s="190"/>
      <c r="C93" s="190"/>
      <c r="D93" s="190"/>
      <c r="E93" s="190"/>
      <c r="F93" s="190"/>
      <c r="G93" s="190"/>
    </row>
    <row r="94" spans="2:7" x14ac:dyDescent="0.25">
      <c r="B94" s="190"/>
      <c r="C94" s="190"/>
      <c r="D94" s="190"/>
      <c r="E94" s="190"/>
      <c r="F94" s="190"/>
      <c r="G94" s="190"/>
    </row>
    <row r="95" spans="2:7" x14ac:dyDescent="0.25">
      <c r="B95" s="190"/>
      <c r="C95" s="190"/>
      <c r="D95" s="190"/>
      <c r="E95" s="190"/>
      <c r="F95" s="190"/>
      <c r="G95" s="190"/>
    </row>
    <row r="96" spans="2:7" x14ac:dyDescent="0.25">
      <c r="B96" s="190"/>
      <c r="C96" s="190"/>
      <c r="D96" s="190"/>
      <c r="E96" s="190"/>
      <c r="F96" s="190"/>
      <c r="G96" s="190"/>
    </row>
    <row r="97" spans="2:7" x14ac:dyDescent="0.25">
      <c r="B97" s="190"/>
      <c r="C97" s="190"/>
      <c r="D97" s="190"/>
      <c r="E97" s="190"/>
      <c r="F97" s="190"/>
      <c r="G97" s="190"/>
    </row>
    <row r="98" spans="2:7" x14ac:dyDescent="0.25">
      <c r="B98" s="190"/>
      <c r="C98" s="190"/>
      <c r="D98" s="190"/>
      <c r="E98" s="190"/>
      <c r="F98" s="190"/>
      <c r="G98" s="190"/>
    </row>
    <row r="99" spans="2:7" x14ac:dyDescent="0.25">
      <c r="B99" s="190"/>
      <c r="C99" s="190"/>
      <c r="D99" s="190"/>
      <c r="E99" s="190"/>
      <c r="F99" s="190"/>
      <c r="G99" s="190"/>
    </row>
    <row r="100" spans="2:7" x14ac:dyDescent="0.25">
      <c r="B100" s="190"/>
      <c r="C100" s="190"/>
      <c r="D100" s="190"/>
      <c r="E100" s="190"/>
      <c r="F100" s="190"/>
      <c r="G100" s="190"/>
    </row>
    <row r="101" spans="2:7" x14ac:dyDescent="0.25">
      <c r="B101" s="190"/>
      <c r="C101" s="190"/>
      <c r="D101" s="190"/>
      <c r="E101" s="190"/>
      <c r="F101" s="190"/>
      <c r="G101" s="190"/>
    </row>
    <row r="102" spans="2:7" x14ac:dyDescent="0.25">
      <c r="B102" s="190"/>
      <c r="C102" s="190"/>
      <c r="D102" s="190"/>
      <c r="E102" s="190"/>
      <c r="F102" s="190"/>
      <c r="G102" s="190"/>
    </row>
    <row r="103" spans="2:7" x14ac:dyDescent="0.25">
      <c r="B103" s="190"/>
      <c r="C103" s="190"/>
      <c r="D103" s="190"/>
      <c r="E103" s="190"/>
      <c r="F103" s="190"/>
      <c r="G103" s="190"/>
    </row>
  </sheetData>
  <mergeCells count="1">
    <mergeCell ref="A4:E4"/>
  </mergeCells>
  <pageMargins left="0.7" right="0.7" top="0.78740157499999996" bottom="0.78740157499999996" header="0.3" footer="0.3"/>
  <pageSetup paperSize="9" scale="9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opLeftCell="A18" workbookViewId="0">
      <selection activeCell="A31" sqref="A31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8.85546875" customWidth="1"/>
    <col min="28" max="16384" width="8.85546875" hidden="1"/>
  </cols>
  <sheetData>
    <row r="1" spans="1:23" ht="28.15" customHeight="1" thickBot="1" x14ac:dyDescent="0.3">
      <c r="A1" s="3"/>
      <c r="B1" s="12"/>
      <c r="C1" s="12"/>
      <c r="D1" s="12"/>
      <c r="E1" s="12"/>
      <c r="F1" s="13" t="s">
        <v>108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03" t="s">
        <v>1</v>
      </c>
      <c r="C2" s="204"/>
      <c r="D2" s="204"/>
      <c r="E2" s="204"/>
      <c r="F2" s="204"/>
      <c r="G2" s="204"/>
      <c r="H2" s="204"/>
      <c r="I2" s="204"/>
      <c r="J2" s="205"/>
    </row>
    <row r="3" spans="1:23" ht="18" customHeight="1" x14ac:dyDescent="0.25">
      <c r="A3" s="11"/>
      <c r="B3" s="22"/>
      <c r="C3" s="19"/>
      <c r="D3" s="16"/>
      <c r="E3" s="16"/>
      <c r="F3" s="16"/>
      <c r="G3" s="16"/>
      <c r="H3" s="16"/>
      <c r="I3" s="37" t="s">
        <v>14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16</v>
      </c>
      <c r="J4" s="30"/>
    </row>
    <row r="5" spans="1:23" ht="18" customHeight="1" thickBot="1" x14ac:dyDescent="0.3">
      <c r="A5" s="11"/>
      <c r="B5" s="38" t="s">
        <v>17</v>
      </c>
      <c r="C5" s="19"/>
      <c r="D5" s="16"/>
      <c r="E5" s="16"/>
      <c r="F5" s="39" t="s">
        <v>18</v>
      </c>
      <c r="G5" s="16"/>
      <c r="H5" s="16"/>
      <c r="I5" s="37" t="s">
        <v>19</v>
      </c>
      <c r="J5" s="40" t="s">
        <v>20</v>
      </c>
    </row>
    <row r="6" spans="1:23" ht="19.899999999999999" customHeight="1" thickTop="1" x14ac:dyDescent="0.25">
      <c r="A6" s="11"/>
      <c r="B6" s="206" t="s">
        <v>21</v>
      </c>
      <c r="C6" s="207"/>
      <c r="D6" s="207"/>
      <c r="E6" s="207"/>
      <c r="F6" s="207"/>
      <c r="G6" s="207"/>
      <c r="H6" s="207"/>
      <c r="I6" s="207"/>
      <c r="J6" s="208"/>
    </row>
    <row r="7" spans="1:23" ht="18" customHeight="1" x14ac:dyDescent="0.25">
      <c r="A7" s="11"/>
      <c r="B7" s="49" t="s">
        <v>24</v>
      </c>
      <c r="C7" s="42"/>
      <c r="D7" s="17"/>
      <c r="E7" s="17"/>
      <c r="F7" s="17"/>
      <c r="G7" s="50" t="s">
        <v>25</v>
      </c>
      <c r="H7" s="17"/>
      <c r="I7" s="28"/>
      <c r="J7" s="43"/>
    </row>
    <row r="8" spans="1:23" ht="19.899999999999999" customHeight="1" x14ac:dyDescent="0.25">
      <c r="A8" s="11"/>
      <c r="B8" s="209" t="s">
        <v>22</v>
      </c>
      <c r="C8" s="210"/>
      <c r="D8" s="210"/>
      <c r="E8" s="210"/>
      <c r="F8" s="210"/>
      <c r="G8" s="210"/>
      <c r="H8" s="210"/>
      <c r="I8" s="210"/>
      <c r="J8" s="211"/>
    </row>
    <row r="9" spans="1:23" ht="18" customHeight="1" x14ac:dyDescent="0.25">
      <c r="A9" s="11"/>
      <c r="B9" s="38" t="s">
        <v>24</v>
      </c>
      <c r="C9" s="19"/>
      <c r="D9" s="16"/>
      <c r="E9" s="16"/>
      <c r="F9" s="16"/>
      <c r="G9" s="39" t="s">
        <v>25</v>
      </c>
      <c r="H9" s="16"/>
      <c r="I9" s="27"/>
      <c r="J9" s="30"/>
    </row>
    <row r="10" spans="1:23" ht="19.899999999999999" customHeight="1" x14ac:dyDescent="0.25">
      <c r="A10" s="11"/>
      <c r="B10" s="209" t="s">
        <v>23</v>
      </c>
      <c r="C10" s="210"/>
      <c r="D10" s="210"/>
      <c r="E10" s="210"/>
      <c r="F10" s="210"/>
      <c r="G10" s="210"/>
      <c r="H10" s="210"/>
      <c r="I10" s="210"/>
      <c r="J10" s="211"/>
    </row>
    <row r="11" spans="1:23" ht="18" customHeight="1" thickBot="1" x14ac:dyDescent="0.3">
      <c r="A11" s="11"/>
      <c r="B11" s="38" t="s">
        <v>24</v>
      </c>
      <c r="C11" s="19"/>
      <c r="D11" s="16"/>
      <c r="E11" s="16"/>
      <c r="F11" s="16"/>
      <c r="G11" s="39" t="s">
        <v>25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26</v>
      </c>
      <c r="C15" s="83" t="s">
        <v>6</v>
      </c>
      <c r="D15" s="83" t="s">
        <v>55</v>
      </c>
      <c r="E15" s="84" t="s">
        <v>56</v>
      </c>
      <c r="F15" s="97" t="s">
        <v>57</v>
      </c>
      <c r="G15" s="51" t="s">
        <v>32</v>
      </c>
      <c r="H15" s="54" t="s">
        <v>33</v>
      </c>
      <c r="I15" s="26"/>
      <c r="J15" s="48"/>
    </row>
    <row r="16" spans="1:23" ht="18" customHeight="1" x14ac:dyDescent="0.25">
      <c r="A16" s="11"/>
      <c r="B16" s="85">
        <v>1</v>
      </c>
      <c r="C16" s="86" t="s">
        <v>27</v>
      </c>
      <c r="D16" s="87">
        <f>'Kryci_list 4250'!D16</f>
        <v>0</v>
      </c>
      <c r="E16" s="88">
        <f>'Kryci_list 4250'!E16</f>
        <v>0</v>
      </c>
      <c r="F16" s="98">
        <f>'Kryci_list 4250'!F16</f>
        <v>0</v>
      </c>
      <c r="G16" s="52">
        <v>6</v>
      </c>
      <c r="H16" s="107" t="s">
        <v>34</v>
      </c>
      <c r="I16" s="118"/>
      <c r="J16" s="110">
        <f>Rekapitulácia!F8</f>
        <v>0</v>
      </c>
    </row>
    <row r="17" spans="1:10" ht="18" customHeight="1" x14ac:dyDescent="0.25">
      <c r="A17" s="11"/>
      <c r="B17" s="59">
        <v>2</v>
      </c>
      <c r="C17" s="63" t="s">
        <v>28</v>
      </c>
      <c r="D17" s="69">
        <f>'Kryci_list 4250'!D17</f>
        <v>0</v>
      </c>
      <c r="E17" s="67">
        <f>'Kryci_list 4250'!E17</f>
        <v>0</v>
      </c>
      <c r="F17" s="72">
        <f>'Kryci_list 4250'!F17</f>
        <v>0</v>
      </c>
      <c r="G17" s="53">
        <v>7</v>
      </c>
      <c r="H17" s="108" t="s">
        <v>35</v>
      </c>
      <c r="I17" s="118"/>
      <c r="J17" s="111">
        <f>Rekapitulácia!E8</f>
        <v>0</v>
      </c>
    </row>
    <row r="18" spans="1:10" ht="18" customHeight="1" x14ac:dyDescent="0.25">
      <c r="A18" s="11"/>
      <c r="B18" s="60">
        <v>3</v>
      </c>
      <c r="C18" s="64" t="s">
        <v>29</v>
      </c>
      <c r="D18" s="70">
        <f>'Kryci_list 4250'!D18</f>
        <v>0</v>
      </c>
      <c r="E18" s="68">
        <f>'Kryci_list 4250'!E18</f>
        <v>0</v>
      </c>
      <c r="F18" s="73">
        <f>'Kryci_list 4250'!F18</f>
        <v>0</v>
      </c>
      <c r="G18" s="53">
        <v>8</v>
      </c>
      <c r="H18" s="108" t="s">
        <v>36</v>
      </c>
      <c r="I18" s="118"/>
      <c r="J18" s="111">
        <f>Rekapitulácia!D8</f>
        <v>0</v>
      </c>
    </row>
    <row r="19" spans="1:10" ht="18" customHeight="1" x14ac:dyDescent="0.25">
      <c r="A19" s="11"/>
      <c r="B19" s="60">
        <v>4</v>
      </c>
      <c r="C19" s="64" t="s">
        <v>30</v>
      </c>
      <c r="D19" s="70">
        <f>'Kryci_list 4250'!D19</f>
        <v>0</v>
      </c>
      <c r="E19" s="68">
        <f>'Kryci_list 4250'!E19</f>
        <v>0</v>
      </c>
      <c r="F19" s="73">
        <f>'Kryci_list 4250'!F19</f>
        <v>0</v>
      </c>
      <c r="G19" s="53">
        <v>9</v>
      </c>
      <c r="H19" s="116"/>
      <c r="I19" s="118"/>
      <c r="J19" s="117"/>
    </row>
    <row r="20" spans="1:10" ht="18" customHeight="1" thickBot="1" x14ac:dyDescent="0.3">
      <c r="A20" s="11"/>
      <c r="B20" s="60">
        <v>5</v>
      </c>
      <c r="C20" s="65" t="s">
        <v>31</v>
      </c>
      <c r="D20" s="71"/>
      <c r="E20" s="92"/>
      <c r="F20" s="99">
        <f>SUM(F16:F19)</f>
        <v>0</v>
      </c>
      <c r="G20" s="53">
        <v>10</v>
      </c>
      <c r="H20" s="108" t="s">
        <v>31</v>
      </c>
      <c r="I20" s="120"/>
      <c r="J20" s="91">
        <f>SUM(J16:J19)</f>
        <v>0</v>
      </c>
    </row>
    <row r="21" spans="1:10" ht="18" customHeight="1" thickTop="1" x14ac:dyDescent="0.25">
      <c r="A21" s="11"/>
      <c r="B21" s="57" t="s">
        <v>44</v>
      </c>
      <c r="C21" s="61" t="s">
        <v>45</v>
      </c>
      <c r="D21" s="66"/>
      <c r="E21" s="18"/>
      <c r="F21" s="90"/>
      <c r="G21" s="57" t="s">
        <v>51</v>
      </c>
      <c r="H21" s="54" t="s">
        <v>45</v>
      </c>
      <c r="I21" s="28"/>
      <c r="J21" s="121"/>
    </row>
    <row r="22" spans="1:10" ht="18" customHeight="1" x14ac:dyDescent="0.25">
      <c r="A22" s="11"/>
      <c r="B22" s="52">
        <v>11</v>
      </c>
      <c r="C22" s="55" t="s">
        <v>46</v>
      </c>
      <c r="D22" s="78"/>
      <c r="E22" s="81"/>
      <c r="F22" s="72">
        <f>'Kryci_list 4250'!F22</f>
        <v>0</v>
      </c>
      <c r="G22" s="52">
        <v>16</v>
      </c>
      <c r="H22" s="107" t="s">
        <v>52</v>
      </c>
      <c r="I22" s="118"/>
      <c r="J22" s="110">
        <f>'Kryci_list 4250'!J22</f>
        <v>0</v>
      </c>
    </row>
    <row r="23" spans="1:10" ht="18" customHeight="1" x14ac:dyDescent="0.25">
      <c r="A23" s="11"/>
      <c r="B23" s="53">
        <v>12</v>
      </c>
      <c r="C23" s="56" t="s">
        <v>47</v>
      </c>
      <c r="D23" s="58"/>
      <c r="E23" s="81"/>
      <c r="F23" s="73">
        <f>'Kryci_list 4250'!F23</f>
        <v>0</v>
      </c>
      <c r="G23" s="53">
        <v>17</v>
      </c>
      <c r="H23" s="108" t="s">
        <v>53</v>
      </c>
      <c r="I23" s="118"/>
      <c r="J23" s="111">
        <f>'Kryci_list 4250'!J23</f>
        <v>0</v>
      </c>
    </row>
    <row r="24" spans="1:10" ht="18" customHeight="1" x14ac:dyDescent="0.25">
      <c r="A24" s="11"/>
      <c r="B24" s="53">
        <v>13</v>
      </c>
      <c r="C24" s="56" t="s">
        <v>48</v>
      </c>
      <c r="D24" s="58"/>
      <c r="E24" s="81"/>
      <c r="F24" s="73">
        <f>'Kryci_list 4250'!F24</f>
        <v>0</v>
      </c>
      <c r="G24" s="53">
        <v>18</v>
      </c>
      <c r="H24" s="108" t="s">
        <v>54</v>
      </c>
      <c r="I24" s="118"/>
      <c r="J24" s="111">
        <f>'Kryci_list 4250'!J24</f>
        <v>0</v>
      </c>
    </row>
    <row r="25" spans="1:10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18"/>
      <c r="J25" s="111"/>
    </row>
    <row r="26" spans="1:10" ht="18" customHeight="1" thickBot="1" x14ac:dyDescent="0.3">
      <c r="A26" s="11"/>
      <c r="B26" s="53">
        <v>15</v>
      </c>
      <c r="C26" s="56"/>
      <c r="D26" s="58"/>
      <c r="E26" s="58"/>
      <c r="F26" s="100"/>
      <c r="G26" s="53">
        <v>20</v>
      </c>
      <c r="H26" s="108" t="s">
        <v>31</v>
      </c>
      <c r="I26" s="120"/>
      <c r="J26" s="91">
        <f>SUM(J22:J25)+SUM(F22:F25)</f>
        <v>0</v>
      </c>
    </row>
    <row r="27" spans="1:10" ht="18" customHeight="1" thickTop="1" x14ac:dyDescent="0.25">
      <c r="A27" s="11"/>
      <c r="B27" s="93"/>
      <c r="C27" s="132" t="s">
        <v>60</v>
      </c>
      <c r="D27" s="125"/>
      <c r="E27" s="94"/>
      <c r="F27" s="29"/>
      <c r="G27" s="101" t="s">
        <v>37</v>
      </c>
      <c r="H27" s="96" t="s">
        <v>38</v>
      </c>
      <c r="I27" s="28"/>
      <c r="J27" s="31"/>
    </row>
    <row r="28" spans="1:10" ht="18" customHeight="1" x14ac:dyDescent="0.25">
      <c r="A28" s="11"/>
      <c r="B28" s="25"/>
      <c r="C28" s="123"/>
      <c r="D28" s="126"/>
      <c r="E28" s="21"/>
      <c r="F28" s="11"/>
      <c r="G28" s="102">
        <v>21</v>
      </c>
      <c r="H28" s="106" t="s">
        <v>39</v>
      </c>
      <c r="I28" s="113"/>
      <c r="J28" s="89">
        <f>F20+J20+F26+J26</f>
        <v>0</v>
      </c>
    </row>
    <row r="29" spans="1:10" ht="18" customHeight="1" x14ac:dyDescent="0.25">
      <c r="A29" s="11"/>
      <c r="B29" s="74"/>
      <c r="C29" s="124"/>
      <c r="D29" s="127"/>
      <c r="E29" s="21"/>
      <c r="F29" s="11"/>
      <c r="G29" s="52">
        <v>22</v>
      </c>
      <c r="H29" s="107" t="s">
        <v>40</v>
      </c>
      <c r="I29" s="114">
        <f>Rekapitulácia!B9</f>
        <v>0</v>
      </c>
      <c r="J29" s="110">
        <f>ROUND(((ROUND(I29,2)*20)/100),2)*1</f>
        <v>0</v>
      </c>
    </row>
    <row r="30" spans="1:10" ht="18" customHeight="1" x14ac:dyDescent="0.25">
      <c r="A30" s="11"/>
      <c r="B30" s="22"/>
      <c r="C30" s="116"/>
      <c r="D30" s="118"/>
      <c r="E30" s="21"/>
      <c r="F30" s="11"/>
      <c r="G30" s="53">
        <v>23</v>
      </c>
      <c r="H30" s="108" t="s">
        <v>41</v>
      </c>
      <c r="I30" s="80">
        <f>Rekapitulácia!B10</f>
        <v>0</v>
      </c>
      <c r="J30" s="111">
        <f>ROUND(((ROUND(I30,2)*0)/100),2)</f>
        <v>0</v>
      </c>
    </row>
    <row r="31" spans="1:10" ht="18" customHeight="1" x14ac:dyDescent="0.25">
      <c r="A31" s="11"/>
      <c r="B31" s="23"/>
      <c r="C31" s="128"/>
      <c r="D31" s="129"/>
      <c r="E31" s="21"/>
      <c r="F31" s="11"/>
      <c r="G31" s="53">
        <v>24</v>
      </c>
      <c r="H31" s="108" t="s">
        <v>42</v>
      </c>
      <c r="I31" s="27"/>
      <c r="J31" s="201">
        <f>SUM(J28:J30)</f>
        <v>0</v>
      </c>
    </row>
    <row r="32" spans="1:10" ht="18" customHeight="1" thickBot="1" x14ac:dyDescent="0.3">
      <c r="A32" s="11"/>
      <c r="B32" s="41"/>
      <c r="C32" s="109"/>
      <c r="D32" s="115"/>
      <c r="E32" s="75"/>
      <c r="F32" s="76"/>
      <c r="G32" s="197" t="s">
        <v>43</v>
      </c>
      <c r="H32" s="198"/>
      <c r="I32" s="199"/>
      <c r="J32" s="200"/>
    </row>
    <row r="33" spans="1:10" ht="18" customHeight="1" thickTop="1" x14ac:dyDescent="0.25">
      <c r="A33" s="11"/>
      <c r="B33" s="93"/>
      <c r="C33" s="94"/>
      <c r="D33" s="130" t="s">
        <v>58</v>
      </c>
      <c r="E33" s="15"/>
      <c r="F33" s="15"/>
      <c r="G33" s="14"/>
      <c r="H33" s="130" t="s">
        <v>59</v>
      </c>
      <c r="I33" s="29"/>
      <c r="J33" s="32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8740157499999996" bottom="0.78740157499999996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8.85546875" customWidth="1"/>
    <col min="28" max="16384" width="8.85546875" hidden="1"/>
  </cols>
  <sheetData>
    <row r="1" spans="1:23" ht="28.15" customHeight="1" thickBot="1" x14ac:dyDescent="0.3">
      <c r="A1" s="3"/>
      <c r="B1" s="12"/>
      <c r="C1" s="12"/>
      <c r="D1" s="12"/>
      <c r="E1" s="12"/>
      <c r="F1" s="13" t="s">
        <v>13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12" t="s">
        <v>1</v>
      </c>
      <c r="C2" s="213"/>
      <c r="D2" s="213"/>
      <c r="E2" s="213"/>
      <c r="F2" s="213"/>
      <c r="G2" s="213"/>
      <c r="H2" s="213"/>
      <c r="I2" s="213"/>
      <c r="J2" s="214"/>
    </row>
    <row r="3" spans="1:23" ht="18" customHeight="1" x14ac:dyDescent="0.25">
      <c r="A3" s="11"/>
      <c r="B3" s="34" t="s">
        <v>15</v>
      </c>
      <c r="C3" s="35"/>
      <c r="D3" s="36"/>
      <c r="E3" s="36"/>
      <c r="F3" s="36"/>
      <c r="G3" s="16"/>
      <c r="H3" s="16"/>
      <c r="I3" s="37" t="s">
        <v>14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16</v>
      </c>
      <c r="J4" s="30"/>
    </row>
    <row r="5" spans="1:23" ht="18" customHeight="1" thickBot="1" x14ac:dyDescent="0.3">
      <c r="A5" s="11"/>
      <c r="B5" s="38" t="s">
        <v>17</v>
      </c>
      <c r="C5" s="19"/>
      <c r="D5" s="16"/>
      <c r="E5" s="16"/>
      <c r="F5" s="39" t="s">
        <v>18</v>
      </c>
      <c r="G5" s="16"/>
      <c r="H5" s="16"/>
      <c r="I5" s="37" t="s">
        <v>19</v>
      </c>
      <c r="J5" s="40" t="s">
        <v>20</v>
      </c>
    </row>
    <row r="6" spans="1:23" ht="19.899999999999999" customHeight="1" thickTop="1" x14ac:dyDescent="0.25">
      <c r="A6" s="11"/>
      <c r="B6" s="206" t="s">
        <v>21</v>
      </c>
      <c r="C6" s="207"/>
      <c r="D6" s="207"/>
      <c r="E6" s="207"/>
      <c r="F6" s="207"/>
      <c r="G6" s="207"/>
      <c r="H6" s="207"/>
      <c r="I6" s="207"/>
      <c r="J6" s="208"/>
    </row>
    <row r="7" spans="1:23" ht="18" customHeight="1" x14ac:dyDescent="0.25">
      <c r="A7" s="11"/>
      <c r="B7" s="49" t="s">
        <v>24</v>
      </c>
      <c r="C7" s="42"/>
      <c r="D7" s="17"/>
      <c r="E7" s="17"/>
      <c r="F7" s="17"/>
      <c r="G7" s="50" t="s">
        <v>25</v>
      </c>
      <c r="H7" s="17"/>
      <c r="I7" s="28"/>
      <c r="J7" s="43"/>
    </row>
    <row r="8" spans="1:23" ht="19.899999999999999" customHeight="1" x14ac:dyDescent="0.25">
      <c r="A8" s="11"/>
      <c r="B8" s="209" t="s">
        <v>22</v>
      </c>
      <c r="C8" s="210"/>
      <c r="D8" s="210"/>
      <c r="E8" s="210"/>
      <c r="F8" s="210"/>
      <c r="G8" s="210"/>
      <c r="H8" s="210"/>
      <c r="I8" s="210"/>
      <c r="J8" s="211"/>
    </row>
    <row r="9" spans="1:23" ht="18" customHeight="1" x14ac:dyDescent="0.25">
      <c r="A9" s="11"/>
      <c r="B9" s="38" t="s">
        <v>24</v>
      </c>
      <c r="C9" s="19"/>
      <c r="D9" s="16"/>
      <c r="E9" s="16"/>
      <c r="F9" s="16"/>
      <c r="G9" s="39" t="s">
        <v>25</v>
      </c>
      <c r="H9" s="16"/>
      <c r="I9" s="27"/>
      <c r="J9" s="30"/>
    </row>
    <row r="10" spans="1:23" ht="19.899999999999999" customHeight="1" x14ac:dyDescent="0.25">
      <c r="A10" s="11"/>
      <c r="B10" s="209" t="s">
        <v>23</v>
      </c>
      <c r="C10" s="210"/>
      <c r="D10" s="210"/>
      <c r="E10" s="210"/>
      <c r="F10" s="210"/>
      <c r="G10" s="210"/>
      <c r="H10" s="210"/>
      <c r="I10" s="210"/>
      <c r="J10" s="211"/>
    </row>
    <row r="11" spans="1:23" ht="18" customHeight="1" thickBot="1" x14ac:dyDescent="0.3">
      <c r="A11" s="11"/>
      <c r="B11" s="38" t="s">
        <v>24</v>
      </c>
      <c r="C11" s="19"/>
      <c r="D11" s="16"/>
      <c r="E11" s="16"/>
      <c r="F11" s="16"/>
      <c r="G11" s="39" t="s">
        <v>25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26</v>
      </c>
      <c r="C15" s="83" t="s">
        <v>6</v>
      </c>
      <c r="D15" s="83" t="s">
        <v>55</v>
      </c>
      <c r="E15" s="84" t="s">
        <v>56</v>
      </c>
      <c r="F15" s="97" t="s">
        <v>57</v>
      </c>
      <c r="G15" s="51" t="s">
        <v>32</v>
      </c>
      <c r="H15" s="54" t="s">
        <v>33</v>
      </c>
      <c r="I15" s="26"/>
      <c r="J15" s="48"/>
    </row>
    <row r="16" spans="1:23" ht="18" customHeight="1" x14ac:dyDescent="0.25">
      <c r="A16" s="11"/>
      <c r="B16" s="85">
        <v>1</v>
      </c>
      <c r="C16" s="86" t="s">
        <v>27</v>
      </c>
      <c r="D16" s="87">
        <f>'Rekap 4250'!B12</f>
        <v>0</v>
      </c>
      <c r="E16" s="88">
        <f>'Rekap 4250'!C12</f>
        <v>0</v>
      </c>
      <c r="F16" s="98">
        <f>'Rekap 4250'!D12</f>
        <v>0</v>
      </c>
      <c r="G16" s="52">
        <v>6</v>
      </c>
      <c r="H16" s="107" t="s">
        <v>34</v>
      </c>
      <c r="I16" s="118"/>
      <c r="J16" s="110">
        <v>0</v>
      </c>
    </row>
    <row r="17" spans="1:26" ht="18" customHeight="1" x14ac:dyDescent="0.25">
      <c r="A17" s="11"/>
      <c r="B17" s="59">
        <v>2</v>
      </c>
      <c r="C17" s="63" t="s">
        <v>28</v>
      </c>
      <c r="D17" s="69">
        <f>'Rekap 4250'!B17</f>
        <v>0</v>
      </c>
      <c r="E17" s="67">
        <f>'Rekap 4250'!C17</f>
        <v>0</v>
      </c>
      <c r="F17" s="72">
        <f>'Rekap 4250'!D17</f>
        <v>0</v>
      </c>
      <c r="G17" s="53">
        <v>7</v>
      </c>
      <c r="H17" s="108" t="s">
        <v>35</v>
      </c>
      <c r="I17" s="118"/>
      <c r="J17" s="111">
        <f>'SO 4250'!Z30</f>
        <v>0</v>
      </c>
    </row>
    <row r="18" spans="1:26" ht="18" customHeight="1" x14ac:dyDescent="0.25">
      <c r="A18" s="11"/>
      <c r="B18" s="60">
        <v>3</v>
      </c>
      <c r="C18" s="64" t="s">
        <v>29</v>
      </c>
      <c r="D18" s="70"/>
      <c r="E18" s="68"/>
      <c r="F18" s="73"/>
      <c r="G18" s="53">
        <v>8</v>
      </c>
      <c r="H18" s="108" t="s">
        <v>36</v>
      </c>
      <c r="I18" s="118"/>
      <c r="J18" s="111">
        <v>0</v>
      </c>
    </row>
    <row r="19" spans="1:26" ht="18" customHeight="1" x14ac:dyDescent="0.25">
      <c r="A19" s="11"/>
      <c r="B19" s="60">
        <v>4</v>
      </c>
      <c r="C19" s="64" t="s">
        <v>30</v>
      </c>
      <c r="D19" s="70"/>
      <c r="E19" s="68"/>
      <c r="F19" s="73"/>
      <c r="G19" s="53">
        <v>9</v>
      </c>
      <c r="H19" s="116"/>
      <c r="I19" s="118"/>
      <c r="J19" s="117"/>
    </row>
    <row r="20" spans="1:26" ht="18" customHeight="1" thickBot="1" x14ac:dyDescent="0.3">
      <c r="A20" s="11"/>
      <c r="B20" s="60">
        <v>5</v>
      </c>
      <c r="C20" s="65" t="s">
        <v>31</v>
      </c>
      <c r="D20" s="71"/>
      <c r="E20" s="92"/>
      <c r="F20" s="99">
        <f>SUM(F16:F19)</f>
        <v>0</v>
      </c>
      <c r="G20" s="53">
        <v>10</v>
      </c>
      <c r="H20" s="108" t="s">
        <v>31</v>
      </c>
      <c r="I20" s="120"/>
      <c r="J20" s="91">
        <f>SUM(J16:J19)</f>
        <v>0</v>
      </c>
    </row>
    <row r="21" spans="1:26" ht="18" customHeight="1" thickTop="1" x14ac:dyDescent="0.25">
      <c r="A21" s="11"/>
      <c r="B21" s="57" t="s">
        <v>44</v>
      </c>
      <c r="C21" s="61" t="s">
        <v>45</v>
      </c>
      <c r="D21" s="66"/>
      <c r="E21" s="18"/>
      <c r="F21" s="90"/>
      <c r="G21" s="57" t="s">
        <v>51</v>
      </c>
      <c r="H21" s="54" t="s">
        <v>45</v>
      </c>
      <c r="I21" s="28"/>
      <c r="J21" s="121"/>
    </row>
    <row r="22" spans="1:26" ht="18" customHeight="1" x14ac:dyDescent="0.25">
      <c r="A22" s="11"/>
      <c r="B22" s="52">
        <v>11</v>
      </c>
      <c r="C22" s="55" t="s">
        <v>46</v>
      </c>
      <c r="D22" s="78"/>
      <c r="E22" s="80" t="s">
        <v>49</v>
      </c>
      <c r="F22" s="72">
        <f>((F16*U22*0)+(F17*V22*0)+(F18*W22*0))/100</f>
        <v>0</v>
      </c>
      <c r="G22" s="52">
        <v>16</v>
      </c>
      <c r="H22" s="107" t="s">
        <v>52</v>
      </c>
      <c r="I22" s="119" t="s">
        <v>49</v>
      </c>
      <c r="J22" s="110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47</v>
      </c>
      <c r="D23" s="58"/>
      <c r="E23" s="80" t="s">
        <v>50</v>
      </c>
      <c r="F23" s="73">
        <f>((F16*U23*0)+(F17*V23*0)+(F18*W23*0))/100</f>
        <v>0</v>
      </c>
      <c r="G23" s="53">
        <v>17</v>
      </c>
      <c r="H23" s="108" t="s">
        <v>53</v>
      </c>
      <c r="I23" s="119" t="s">
        <v>49</v>
      </c>
      <c r="J23" s="111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48</v>
      </c>
      <c r="D24" s="58"/>
      <c r="E24" s="80" t="s">
        <v>49</v>
      </c>
      <c r="F24" s="73">
        <f>((F16*U24*0)+(F17*V24*0)+(F18*W24*0))/100</f>
        <v>0</v>
      </c>
      <c r="G24" s="53">
        <v>18</v>
      </c>
      <c r="H24" s="108" t="s">
        <v>54</v>
      </c>
      <c r="I24" s="119" t="s">
        <v>50</v>
      </c>
      <c r="J24" s="111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18"/>
      <c r="J25" s="117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100"/>
      <c r="G26" s="53">
        <v>20</v>
      </c>
      <c r="H26" s="108" t="s">
        <v>31</v>
      </c>
      <c r="I26" s="120"/>
      <c r="J26" s="91">
        <f>SUM(J22:J25)+SUM(F22:F25)</f>
        <v>0</v>
      </c>
    </row>
    <row r="27" spans="1:26" ht="18" customHeight="1" thickTop="1" x14ac:dyDescent="0.25">
      <c r="A27" s="11"/>
      <c r="B27" s="93"/>
      <c r="C27" s="132" t="s">
        <v>60</v>
      </c>
      <c r="D27" s="125"/>
      <c r="E27" s="94"/>
      <c r="F27" s="29"/>
      <c r="G27" s="101" t="s">
        <v>37</v>
      </c>
      <c r="H27" s="96" t="s">
        <v>38</v>
      </c>
      <c r="I27" s="28"/>
      <c r="J27" s="31"/>
    </row>
    <row r="28" spans="1:26" ht="18" customHeight="1" x14ac:dyDescent="0.25">
      <c r="A28" s="11"/>
      <c r="B28" s="25"/>
      <c r="C28" s="123"/>
      <c r="D28" s="126"/>
      <c r="E28" s="21"/>
      <c r="F28" s="11"/>
      <c r="G28" s="102">
        <v>21</v>
      </c>
      <c r="H28" s="106" t="s">
        <v>39</v>
      </c>
      <c r="I28" s="113"/>
      <c r="J28" s="89">
        <f>F20+J20+F26+J26</f>
        <v>0</v>
      </c>
    </row>
    <row r="29" spans="1:26" ht="18" customHeight="1" x14ac:dyDescent="0.25">
      <c r="A29" s="11"/>
      <c r="B29" s="74"/>
      <c r="C29" s="124"/>
      <c r="D29" s="127"/>
      <c r="E29" s="21"/>
      <c r="F29" s="11"/>
      <c r="G29" s="52">
        <v>22</v>
      </c>
      <c r="H29" s="107" t="s">
        <v>40</v>
      </c>
      <c r="I29" s="114">
        <f>J28-SUM('SO 4250'!K9:'SO 4250'!K29)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18"/>
      <c r="E30" s="21"/>
      <c r="F30" s="11"/>
      <c r="G30" s="53">
        <v>23</v>
      </c>
      <c r="H30" s="108" t="s">
        <v>41</v>
      </c>
      <c r="I30" s="80">
        <f>SUM('SO 4250'!K9:'SO 4250'!K29)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28"/>
      <c r="D31" s="129"/>
      <c r="E31" s="21"/>
      <c r="F31" s="11"/>
      <c r="G31" s="102">
        <v>24</v>
      </c>
      <c r="H31" s="106" t="s">
        <v>42</v>
      </c>
      <c r="I31" s="105"/>
      <c r="J31" s="122">
        <f>SUM(J28:J30)</f>
        <v>0</v>
      </c>
    </row>
    <row r="32" spans="1:26" ht="18" customHeight="1" thickBot="1" x14ac:dyDescent="0.3">
      <c r="A32" s="11"/>
      <c r="B32" s="41"/>
      <c r="C32" s="109"/>
      <c r="D32" s="115"/>
      <c r="E32" s="75"/>
      <c r="F32" s="76"/>
      <c r="G32" s="52" t="s">
        <v>43</v>
      </c>
      <c r="H32" s="109"/>
      <c r="I32" s="115"/>
      <c r="J32" s="112"/>
    </row>
    <row r="33" spans="1:10" ht="18" customHeight="1" thickTop="1" x14ac:dyDescent="0.25">
      <c r="A33" s="11"/>
      <c r="B33" s="93"/>
      <c r="C33" s="94"/>
      <c r="D33" s="130" t="s">
        <v>58</v>
      </c>
      <c r="E33" s="15"/>
      <c r="F33" s="95"/>
      <c r="G33" s="103">
        <v>26</v>
      </c>
      <c r="H33" s="131" t="s">
        <v>59</v>
      </c>
      <c r="I33" s="29"/>
      <c r="J33" s="104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8740157499999996" bottom="0.78740157499999996" header="0.3" footer="0.3"/>
  <pageSetup paperSize="9" scale="9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37.7109375" customWidth="1"/>
    <col min="2" max="4" width="10.7109375" customWidth="1"/>
    <col min="5" max="6" width="9.7109375" customWidth="1"/>
    <col min="7" max="7" width="3.7109375" customWidth="1"/>
    <col min="8" max="9" width="8.85546875" hidden="1" customWidth="1"/>
    <col min="10" max="26" width="0" hidden="1" customWidth="1"/>
    <col min="27" max="16384" width="8.85546875" hidden="1"/>
  </cols>
  <sheetData>
    <row r="1" spans="1:26" ht="19.899999999999999" customHeight="1" x14ac:dyDescent="0.25">
      <c r="A1" s="215" t="s">
        <v>21</v>
      </c>
      <c r="B1" s="216"/>
      <c r="C1" s="216"/>
      <c r="D1" s="217"/>
      <c r="E1" s="135" t="s">
        <v>18</v>
      </c>
      <c r="F1" s="134"/>
      <c r="W1">
        <v>30.126000000000001</v>
      </c>
    </row>
    <row r="2" spans="1:26" ht="19.899999999999999" customHeight="1" x14ac:dyDescent="0.25">
      <c r="A2" s="215" t="s">
        <v>22</v>
      </c>
      <c r="B2" s="216"/>
      <c r="C2" s="216"/>
      <c r="D2" s="217"/>
      <c r="E2" s="135" t="s">
        <v>16</v>
      </c>
      <c r="F2" s="134"/>
    </row>
    <row r="3" spans="1:26" ht="19.899999999999999" customHeight="1" x14ac:dyDescent="0.25">
      <c r="A3" s="215" t="s">
        <v>23</v>
      </c>
      <c r="B3" s="216"/>
      <c r="C3" s="216"/>
      <c r="D3" s="217"/>
      <c r="E3" s="135" t="s">
        <v>64</v>
      </c>
      <c r="F3" s="134"/>
    </row>
    <row r="4" spans="1:26" x14ac:dyDescent="0.25">
      <c r="A4" s="136" t="s">
        <v>1</v>
      </c>
      <c r="B4" s="133"/>
      <c r="C4" s="133"/>
      <c r="D4" s="133"/>
      <c r="E4" s="133"/>
      <c r="F4" s="133"/>
    </row>
    <row r="5" spans="1:26" x14ac:dyDescent="0.25">
      <c r="A5" s="136" t="s">
        <v>15</v>
      </c>
      <c r="B5" s="133"/>
      <c r="C5" s="133"/>
      <c r="D5" s="133"/>
      <c r="E5" s="133"/>
      <c r="F5" s="133"/>
    </row>
    <row r="6" spans="1:26" x14ac:dyDescent="0.25">
      <c r="A6" s="133"/>
      <c r="B6" s="133"/>
      <c r="C6" s="133"/>
      <c r="D6" s="133"/>
      <c r="E6" s="133"/>
      <c r="F6" s="133"/>
    </row>
    <row r="7" spans="1:26" x14ac:dyDescent="0.25">
      <c r="A7" s="133"/>
      <c r="B7" s="133"/>
      <c r="C7" s="133"/>
      <c r="D7" s="133"/>
      <c r="E7" s="133"/>
      <c r="F7" s="133"/>
    </row>
    <row r="8" spans="1:26" x14ac:dyDescent="0.25">
      <c r="A8" s="137" t="s">
        <v>65</v>
      </c>
      <c r="B8" s="133"/>
      <c r="C8" s="133"/>
      <c r="D8" s="133"/>
      <c r="E8" s="133"/>
      <c r="F8" s="133"/>
    </row>
    <row r="9" spans="1:26" x14ac:dyDescent="0.25">
      <c r="A9" s="138" t="s">
        <v>61</v>
      </c>
      <c r="B9" s="138" t="s">
        <v>55</v>
      </c>
      <c r="C9" s="138" t="s">
        <v>56</v>
      </c>
      <c r="D9" s="138" t="s">
        <v>31</v>
      </c>
      <c r="E9" s="138" t="s">
        <v>62</v>
      </c>
      <c r="F9" s="138" t="s">
        <v>63</v>
      </c>
    </row>
    <row r="10" spans="1:26" x14ac:dyDescent="0.25">
      <c r="A10" s="145" t="s">
        <v>66</v>
      </c>
      <c r="B10" s="146"/>
      <c r="C10" s="142"/>
      <c r="D10" s="142"/>
      <c r="E10" s="143"/>
      <c r="F10" s="143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spans="1:26" x14ac:dyDescent="0.25">
      <c r="A11" s="147" t="s">
        <v>67</v>
      </c>
      <c r="B11" s="148">
        <f>'SO 4250'!L12</f>
        <v>0</v>
      </c>
      <c r="C11" s="148">
        <f>'SO 4250'!M12</f>
        <v>0</v>
      </c>
      <c r="D11" s="148">
        <f>'SO 4250'!I12</f>
        <v>0</v>
      </c>
      <c r="E11" s="149">
        <f>'SO 4250'!S12</f>
        <v>0</v>
      </c>
      <c r="F11" s="149">
        <f>'SO 4250'!V12</f>
        <v>0</v>
      </c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</row>
    <row r="12" spans="1:26" x14ac:dyDescent="0.25">
      <c r="A12" s="2" t="s">
        <v>66</v>
      </c>
      <c r="B12" s="150">
        <f>'SO 4250'!L14</f>
        <v>0</v>
      </c>
      <c r="C12" s="150">
        <f>'SO 4250'!M14</f>
        <v>0</v>
      </c>
      <c r="D12" s="150">
        <f>'SO 4250'!I14</f>
        <v>0</v>
      </c>
      <c r="E12" s="151">
        <f>'SO 4250'!S14</f>
        <v>0</v>
      </c>
      <c r="F12" s="151">
        <f>'SO 4250'!V14</f>
        <v>0</v>
      </c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</row>
    <row r="13" spans="1:26" x14ac:dyDescent="0.25">
      <c r="A13" s="1"/>
      <c r="B13" s="140"/>
      <c r="C13" s="140"/>
      <c r="D13" s="140"/>
      <c r="E13" s="139"/>
      <c r="F13" s="139"/>
    </row>
    <row r="14" spans="1:26" x14ac:dyDescent="0.25">
      <c r="A14" s="2" t="s">
        <v>68</v>
      </c>
      <c r="B14" s="150"/>
      <c r="C14" s="148"/>
      <c r="D14" s="148"/>
      <c r="E14" s="149"/>
      <c r="F14" s="149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</row>
    <row r="15" spans="1:26" x14ac:dyDescent="0.25">
      <c r="A15" s="147" t="s">
        <v>69</v>
      </c>
      <c r="B15" s="148">
        <f>'SO 4250'!L23</f>
        <v>0</v>
      </c>
      <c r="C15" s="148">
        <f>'SO 4250'!M23</f>
        <v>0</v>
      </c>
      <c r="D15" s="148">
        <f>'SO 4250'!I23</f>
        <v>0</v>
      </c>
      <c r="E15" s="149">
        <f>'SO 4250'!S23</f>
        <v>0</v>
      </c>
      <c r="F15" s="149">
        <f>'SO 4250'!V23</f>
        <v>0</v>
      </c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</row>
    <row r="16" spans="1:26" x14ac:dyDescent="0.25">
      <c r="A16" s="147" t="s">
        <v>70</v>
      </c>
      <c r="B16" s="148">
        <f>'SO 4250'!L27</f>
        <v>0</v>
      </c>
      <c r="C16" s="148">
        <f>'SO 4250'!M27</f>
        <v>0</v>
      </c>
      <c r="D16" s="148">
        <f>'SO 4250'!I27</f>
        <v>0</v>
      </c>
      <c r="E16" s="149">
        <f>'SO 4250'!S27</f>
        <v>0</v>
      </c>
      <c r="F16" s="149">
        <f>'SO 4250'!V27</f>
        <v>0</v>
      </c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spans="1:26" x14ac:dyDescent="0.25">
      <c r="A17" s="2" t="s">
        <v>68</v>
      </c>
      <c r="B17" s="150">
        <f>'SO 4250'!L29</f>
        <v>0</v>
      </c>
      <c r="C17" s="150">
        <f>'SO 4250'!M29</f>
        <v>0</v>
      </c>
      <c r="D17" s="150">
        <f>'SO 4250'!I29</f>
        <v>0</v>
      </c>
      <c r="E17" s="151">
        <f>'SO 4250'!S29</f>
        <v>0</v>
      </c>
      <c r="F17" s="151">
        <f>'SO 4250'!V29</f>
        <v>0</v>
      </c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</row>
    <row r="18" spans="1:26" x14ac:dyDescent="0.25">
      <c r="A18" s="1"/>
      <c r="B18" s="140"/>
      <c r="C18" s="140"/>
      <c r="D18" s="140"/>
      <c r="E18" s="139"/>
      <c r="F18" s="139"/>
    </row>
    <row r="19" spans="1:26" x14ac:dyDescent="0.25">
      <c r="A19" s="2" t="s">
        <v>71</v>
      </c>
      <c r="B19" s="150">
        <f>'SO 4250'!L30</f>
        <v>0</v>
      </c>
      <c r="C19" s="150">
        <f>'SO 4250'!M30</f>
        <v>0</v>
      </c>
      <c r="D19" s="150">
        <f>'SO 4250'!I30</f>
        <v>0</v>
      </c>
      <c r="E19" s="151">
        <f>'SO 4250'!S30</f>
        <v>0</v>
      </c>
      <c r="F19" s="151">
        <f>'SO 4250'!V30</f>
        <v>0</v>
      </c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</row>
    <row r="20" spans="1:26" x14ac:dyDescent="0.25">
      <c r="A20" s="1"/>
      <c r="B20" s="140"/>
      <c r="C20" s="140"/>
      <c r="D20" s="140"/>
      <c r="E20" s="139"/>
      <c r="F20" s="139"/>
    </row>
    <row r="21" spans="1:26" x14ac:dyDescent="0.25">
      <c r="A21" s="1"/>
      <c r="B21" s="140"/>
      <c r="C21" s="140"/>
      <c r="D21" s="140"/>
      <c r="E21" s="139"/>
      <c r="F21" s="139"/>
    </row>
    <row r="22" spans="1:26" x14ac:dyDescent="0.25">
      <c r="A22" s="1"/>
      <c r="B22" s="140"/>
      <c r="C22" s="140"/>
      <c r="D22" s="140"/>
      <c r="E22" s="139"/>
      <c r="F22" s="139"/>
    </row>
    <row r="23" spans="1:26" x14ac:dyDescent="0.25">
      <c r="A23" s="1"/>
      <c r="B23" s="140"/>
      <c r="C23" s="140"/>
      <c r="D23" s="140"/>
      <c r="E23" s="139"/>
      <c r="F23" s="139"/>
    </row>
    <row r="24" spans="1:26" x14ac:dyDescent="0.25">
      <c r="A24" s="1"/>
      <c r="B24" s="140"/>
      <c r="C24" s="140"/>
      <c r="D24" s="140"/>
      <c r="E24" s="139"/>
      <c r="F24" s="139"/>
    </row>
    <row r="25" spans="1:26" x14ac:dyDescent="0.25">
      <c r="A25" s="1"/>
      <c r="B25" s="140"/>
      <c r="C25" s="140"/>
      <c r="D25" s="140"/>
      <c r="E25" s="139"/>
      <c r="F25" s="139"/>
    </row>
    <row r="26" spans="1:26" x14ac:dyDescent="0.25">
      <c r="A26" s="1"/>
      <c r="B26" s="140"/>
      <c r="C26" s="140"/>
      <c r="D26" s="140"/>
      <c r="E26" s="139"/>
      <c r="F26" s="139"/>
    </row>
    <row r="27" spans="1:26" x14ac:dyDescent="0.25">
      <c r="A27" s="1"/>
      <c r="B27" s="140"/>
      <c r="C27" s="140"/>
      <c r="D27" s="140"/>
      <c r="E27" s="139"/>
      <c r="F27" s="139"/>
    </row>
    <row r="28" spans="1:26" x14ac:dyDescent="0.25">
      <c r="A28" s="1"/>
      <c r="B28" s="140"/>
      <c r="C28" s="140"/>
      <c r="D28" s="140"/>
      <c r="E28" s="139"/>
      <c r="F28" s="139"/>
    </row>
    <row r="29" spans="1:26" x14ac:dyDescent="0.25">
      <c r="A29" s="1"/>
      <c r="B29" s="140"/>
      <c r="C29" s="140"/>
      <c r="D29" s="140"/>
      <c r="E29" s="139"/>
      <c r="F29" s="139"/>
    </row>
    <row r="30" spans="1:26" x14ac:dyDescent="0.25">
      <c r="A30" s="1"/>
      <c r="B30" s="140"/>
      <c r="C30" s="140"/>
      <c r="D30" s="140"/>
      <c r="E30" s="139"/>
      <c r="F30" s="139"/>
    </row>
    <row r="31" spans="1:26" x14ac:dyDescent="0.25">
      <c r="A31" s="1"/>
      <c r="B31" s="140"/>
      <c r="C31" s="140"/>
      <c r="D31" s="140"/>
      <c r="E31" s="139"/>
      <c r="F31" s="139"/>
    </row>
    <row r="32" spans="1:26" x14ac:dyDescent="0.25">
      <c r="A32" s="1"/>
      <c r="B32" s="140"/>
      <c r="C32" s="140"/>
      <c r="D32" s="140"/>
      <c r="E32" s="139"/>
      <c r="F32" s="139"/>
    </row>
    <row r="33" spans="1:6" x14ac:dyDescent="0.25">
      <c r="A33" s="1"/>
      <c r="B33" s="140"/>
      <c r="C33" s="140"/>
      <c r="D33" s="140"/>
      <c r="E33" s="139"/>
      <c r="F33" s="139"/>
    </row>
    <row r="34" spans="1:6" x14ac:dyDescent="0.25">
      <c r="A34" s="1"/>
      <c r="B34" s="140"/>
      <c r="C34" s="140"/>
      <c r="D34" s="140"/>
      <c r="E34" s="139"/>
      <c r="F34" s="139"/>
    </row>
    <row r="35" spans="1:6" x14ac:dyDescent="0.25">
      <c r="A35" s="1"/>
      <c r="B35" s="140"/>
      <c r="C35" s="140"/>
      <c r="D35" s="140"/>
      <c r="E35" s="139"/>
      <c r="F35" s="139"/>
    </row>
    <row r="36" spans="1:6" x14ac:dyDescent="0.25">
      <c r="A36" s="1"/>
      <c r="B36" s="140"/>
      <c r="C36" s="140"/>
      <c r="D36" s="140"/>
      <c r="E36" s="139"/>
      <c r="F36" s="139"/>
    </row>
    <row r="37" spans="1:6" x14ac:dyDescent="0.25">
      <c r="A37" s="1"/>
      <c r="B37" s="140"/>
      <c r="C37" s="140"/>
      <c r="D37" s="140"/>
      <c r="E37" s="139"/>
      <c r="F37" s="139"/>
    </row>
    <row r="38" spans="1:6" x14ac:dyDescent="0.25">
      <c r="A38" s="1"/>
      <c r="B38" s="140"/>
      <c r="C38" s="140"/>
      <c r="D38" s="140"/>
      <c r="E38" s="139"/>
      <c r="F38" s="139"/>
    </row>
    <row r="39" spans="1:6" x14ac:dyDescent="0.25">
      <c r="A39" s="1"/>
      <c r="B39" s="140"/>
      <c r="C39" s="140"/>
      <c r="D39" s="140"/>
      <c r="E39" s="139"/>
      <c r="F39" s="139"/>
    </row>
    <row r="40" spans="1:6" x14ac:dyDescent="0.25">
      <c r="A40" s="1"/>
      <c r="B40" s="140"/>
      <c r="C40" s="140"/>
      <c r="D40" s="140"/>
      <c r="E40" s="139"/>
      <c r="F40" s="139"/>
    </row>
    <row r="41" spans="1:6" x14ac:dyDescent="0.25">
      <c r="A41" s="1"/>
      <c r="B41" s="140"/>
      <c r="C41" s="140"/>
      <c r="D41" s="140"/>
      <c r="E41" s="139"/>
      <c r="F41" s="139"/>
    </row>
    <row r="42" spans="1:6" x14ac:dyDescent="0.25">
      <c r="A42" s="1"/>
      <c r="B42" s="140"/>
      <c r="C42" s="140"/>
      <c r="D42" s="140"/>
      <c r="E42" s="139"/>
      <c r="F42" s="139"/>
    </row>
    <row r="43" spans="1:6" x14ac:dyDescent="0.25">
      <c r="A43" s="1"/>
      <c r="B43" s="140"/>
      <c r="C43" s="140"/>
      <c r="D43" s="140"/>
      <c r="E43" s="139"/>
      <c r="F43" s="139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8740157499999996" bottom="0.78740157499999996" header="0.3" footer="0.3"/>
  <pageSetup paperSize="9" scale="9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tabSelected="1" workbookViewId="0">
      <pane ySplit="8" topLeftCell="A9" activePane="bottomLeft" state="frozen"/>
      <selection pane="bottomLeft" activeCell="G33" sqref="G33"/>
    </sheetView>
  </sheetViews>
  <sheetFormatPr defaultColWidth="0" defaultRowHeight="15" x14ac:dyDescent="0.25"/>
  <cols>
    <col min="1" max="1" width="4.7109375" hidden="1" customWidth="1"/>
    <col min="2" max="2" width="0" hidden="1" customWidth="1"/>
    <col min="3" max="3" width="12.7109375" customWidth="1"/>
    <col min="4" max="4" width="43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8.85546875" customWidth="1"/>
    <col min="28" max="16384" width="8.85546875" hidden="1"/>
  </cols>
  <sheetData>
    <row r="1" spans="1:26" ht="19.899999999999999" customHeight="1" x14ac:dyDescent="0.25">
      <c r="A1" s="155"/>
      <c r="B1" s="155"/>
      <c r="C1" s="218" t="s">
        <v>21</v>
      </c>
      <c r="D1" s="219"/>
      <c r="E1" s="219"/>
      <c r="F1" s="219"/>
      <c r="G1" s="219"/>
      <c r="H1" s="220"/>
      <c r="I1" s="156" t="s">
        <v>18</v>
      </c>
      <c r="J1" s="155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19.899999999999999" customHeight="1" x14ac:dyDescent="0.25">
      <c r="A2" s="155"/>
      <c r="B2" s="155"/>
      <c r="C2" s="218" t="s">
        <v>22</v>
      </c>
      <c r="D2" s="219"/>
      <c r="E2" s="219"/>
      <c r="F2" s="219"/>
      <c r="G2" s="219"/>
      <c r="H2" s="220"/>
      <c r="I2" s="156" t="s">
        <v>16</v>
      </c>
      <c r="J2" s="155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19.899999999999999" customHeight="1" x14ac:dyDescent="0.25">
      <c r="A3" s="155"/>
      <c r="B3" s="155"/>
      <c r="C3" s="218" t="s">
        <v>109</v>
      </c>
      <c r="D3" s="219"/>
      <c r="E3" s="219"/>
      <c r="F3" s="219"/>
      <c r="G3" s="219"/>
      <c r="H3" s="220"/>
      <c r="I3" s="156" t="s">
        <v>82</v>
      </c>
      <c r="J3" s="155"/>
      <c r="K3" s="3"/>
      <c r="L3" s="3"/>
      <c r="M3" s="3"/>
      <c r="N3" s="3"/>
      <c r="O3" s="3"/>
      <c r="P3" s="5"/>
      <c r="Q3" s="1"/>
      <c r="R3" s="1"/>
      <c r="S3" s="3"/>
      <c r="V3" s="3"/>
    </row>
    <row r="4" spans="1:26" x14ac:dyDescent="0.25">
      <c r="A4" s="3"/>
      <c r="B4" s="3"/>
      <c r="C4" s="5" t="s">
        <v>83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3"/>
      <c r="C5" s="157" t="s">
        <v>15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2"/>
      <c r="B7" s="12"/>
      <c r="C7" s="13" t="s">
        <v>65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"/>
      <c r="R7" s="1"/>
      <c r="S7" s="12"/>
      <c r="V7" s="12"/>
    </row>
    <row r="8" spans="1:26" ht="15.75" x14ac:dyDescent="0.25">
      <c r="A8" s="159" t="s">
        <v>72</v>
      </c>
      <c r="B8" s="159" t="s">
        <v>73</v>
      </c>
      <c r="C8" s="159" t="s">
        <v>74</v>
      </c>
      <c r="D8" s="159" t="s">
        <v>75</v>
      </c>
      <c r="E8" s="159" t="s">
        <v>76</v>
      </c>
      <c r="F8" s="159" t="s">
        <v>77</v>
      </c>
      <c r="G8" s="159" t="s">
        <v>55</v>
      </c>
      <c r="H8" s="159" t="s">
        <v>56</v>
      </c>
      <c r="I8" s="159" t="s">
        <v>78</v>
      </c>
      <c r="J8" s="159"/>
      <c r="K8" s="159"/>
      <c r="L8" s="159"/>
      <c r="M8" s="159"/>
      <c r="N8" s="159"/>
      <c r="O8" s="159"/>
      <c r="P8" s="159" t="s">
        <v>79</v>
      </c>
      <c r="Q8" s="153"/>
      <c r="R8" s="153"/>
      <c r="S8" s="159" t="s">
        <v>80</v>
      </c>
      <c r="T8" s="154"/>
      <c r="U8" s="154"/>
      <c r="V8" s="159" t="s">
        <v>81</v>
      </c>
      <c r="W8" s="152"/>
      <c r="X8" s="152"/>
      <c r="Y8" s="152"/>
      <c r="Z8" s="152"/>
    </row>
    <row r="9" spans="1:26" x14ac:dyDescent="0.25">
      <c r="A9" s="141"/>
      <c r="B9" s="141"/>
      <c r="C9" s="160"/>
      <c r="D9" s="145" t="s">
        <v>66</v>
      </c>
      <c r="E9" s="141"/>
      <c r="F9" s="161"/>
      <c r="G9" s="142"/>
      <c r="H9" s="142"/>
      <c r="I9" s="142"/>
      <c r="J9" s="141"/>
      <c r="K9" s="141"/>
      <c r="L9" s="141"/>
      <c r="M9" s="141"/>
      <c r="N9" s="141"/>
      <c r="O9" s="141"/>
      <c r="P9" s="141"/>
      <c r="Q9" s="147"/>
      <c r="R9" s="147"/>
      <c r="S9" s="141"/>
      <c r="T9" s="144"/>
      <c r="U9" s="144"/>
      <c r="V9" s="141"/>
      <c r="W9" s="144"/>
      <c r="X9" s="144"/>
      <c r="Y9" s="144"/>
      <c r="Z9" s="144"/>
    </row>
    <row r="10" spans="1:26" x14ac:dyDescent="0.25">
      <c r="A10" s="147"/>
      <c r="B10" s="147"/>
      <c r="C10" s="163">
        <v>99</v>
      </c>
      <c r="D10" s="163" t="s">
        <v>67</v>
      </c>
      <c r="E10" s="147"/>
      <c r="F10" s="162"/>
      <c r="G10" s="148"/>
      <c r="H10" s="148"/>
      <c r="I10" s="148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4"/>
      <c r="U10" s="144"/>
      <c r="V10" s="147"/>
      <c r="W10" s="144"/>
      <c r="X10" s="144"/>
      <c r="Y10" s="144"/>
      <c r="Z10" s="144"/>
    </row>
    <row r="11" spans="1:26" ht="25.15" customHeight="1" x14ac:dyDescent="0.25">
      <c r="A11" s="169"/>
      <c r="B11" s="164" t="s">
        <v>84</v>
      </c>
      <c r="C11" s="170" t="s">
        <v>85</v>
      </c>
      <c r="D11" s="164" t="s">
        <v>86</v>
      </c>
      <c r="E11" s="164" t="s">
        <v>87</v>
      </c>
      <c r="F11" s="165">
        <v>6.1</v>
      </c>
      <c r="G11" s="166"/>
      <c r="H11" s="166"/>
      <c r="I11" s="166"/>
      <c r="J11" s="164"/>
      <c r="K11" s="167"/>
      <c r="L11" s="167"/>
      <c r="M11" s="167"/>
      <c r="N11" s="167"/>
      <c r="O11" s="167"/>
      <c r="P11" s="171"/>
      <c r="Q11" s="171"/>
      <c r="R11" s="171"/>
      <c r="S11" s="172"/>
      <c r="T11" s="168"/>
      <c r="U11" s="168"/>
      <c r="V11" s="173"/>
    </row>
    <row r="12" spans="1:26" x14ac:dyDescent="0.25">
      <c r="A12" s="147"/>
      <c r="B12" s="147"/>
      <c r="C12" s="163">
        <v>99</v>
      </c>
      <c r="D12" s="163" t="s">
        <v>67</v>
      </c>
      <c r="E12" s="147"/>
      <c r="F12" s="162"/>
      <c r="G12" s="150"/>
      <c r="H12" s="150"/>
      <c r="I12" s="150"/>
      <c r="J12" s="147"/>
      <c r="K12" s="147"/>
      <c r="L12" s="147"/>
      <c r="M12" s="147"/>
      <c r="N12" s="147"/>
      <c r="O12" s="147"/>
      <c r="P12" s="174"/>
      <c r="Q12" s="147"/>
      <c r="R12" s="147"/>
      <c r="S12" s="174"/>
      <c r="T12" s="144"/>
      <c r="U12" s="144"/>
      <c r="V12" s="2"/>
      <c r="W12" s="144"/>
      <c r="X12" s="144"/>
      <c r="Y12" s="144"/>
      <c r="Z12" s="144"/>
    </row>
    <row r="13" spans="1:26" x14ac:dyDescent="0.25">
      <c r="A13" s="1"/>
      <c r="B13" s="1"/>
      <c r="C13" s="1"/>
      <c r="D13" s="1"/>
      <c r="E13" s="1"/>
      <c r="F13" s="158"/>
      <c r="G13" s="140"/>
      <c r="H13" s="140"/>
      <c r="I13" s="140"/>
      <c r="J13" s="1"/>
      <c r="K13" s="1"/>
      <c r="L13" s="1"/>
      <c r="M13" s="1"/>
      <c r="N13" s="1"/>
      <c r="O13" s="1"/>
      <c r="P13" s="1"/>
      <c r="Q13" s="1"/>
      <c r="R13" s="1"/>
      <c r="S13" s="1"/>
      <c r="V13" s="1"/>
    </row>
    <row r="14" spans="1:26" x14ac:dyDescent="0.25">
      <c r="A14" s="147"/>
      <c r="B14" s="147"/>
      <c r="C14" s="147"/>
      <c r="D14" s="2" t="s">
        <v>66</v>
      </c>
      <c r="E14" s="147"/>
      <c r="F14" s="162"/>
      <c r="G14" s="150"/>
      <c r="H14" s="150"/>
      <c r="I14" s="150"/>
      <c r="J14" s="148"/>
      <c r="K14" s="147"/>
      <c r="L14" s="148"/>
      <c r="M14" s="148"/>
      <c r="N14" s="147"/>
      <c r="O14" s="147"/>
      <c r="P14" s="174"/>
      <c r="Q14" s="147"/>
      <c r="R14" s="147"/>
      <c r="S14" s="174"/>
      <c r="T14" s="144"/>
      <c r="U14" s="144"/>
      <c r="V14" s="2"/>
    </row>
    <row r="15" spans="1:26" x14ac:dyDescent="0.25">
      <c r="A15" s="1"/>
      <c r="B15" s="1"/>
      <c r="C15" s="1"/>
      <c r="D15" s="1"/>
      <c r="E15" s="1"/>
      <c r="F15" s="158"/>
      <c r="G15" s="140"/>
      <c r="H15" s="140"/>
      <c r="I15" s="140"/>
      <c r="J15" s="1"/>
      <c r="K15" s="1"/>
      <c r="L15" s="1"/>
      <c r="M15" s="1"/>
      <c r="N15" s="1"/>
      <c r="O15" s="1"/>
      <c r="P15" s="1"/>
      <c r="Q15" s="1"/>
      <c r="R15" s="1"/>
      <c r="S15" s="1"/>
      <c r="V15" s="1"/>
    </row>
    <row r="16" spans="1:26" x14ac:dyDescent="0.25">
      <c r="A16" s="147"/>
      <c r="B16" s="147"/>
      <c r="C16" s="147"/>
      <c r="D16" s="2" t="s">
        <v>68</v>
      </c>
      <c r="E16" s="147"/>
      <c r="F16" s="162"/>
      <c r="G16" s="148"/>
      <c r="H16" s="148"/>
      <c r="I16" s="148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4"/>
      <c r="U16" s="144"/>
      <c r="V16" s="147"/>
      <c r="W16" s="144"/>
      <c r="X16" s="144"/>
      <c r="Y16" s="144"/>
      <c r="Z16" s="144"/>
    </row>
    <row r="17" spans="1:26" x14ac:dyDescent="0.25">
      <c r="A17" s="147"/>
      <c r="B17" s="147"/>
      <c r="C17" s="163">
        <v>713</v>
      </c>
      <c r="D17" s="163" t="s">
        <v>69</v>
      </c>
      <c r="E17" s="147"/>
      <c r="F17" s="162"/>
      <c r="G17" s="148"/>
      <c r="H17" s="148"/>
      <c r="I17" s="148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4"/>
      <c r="U17" s="144"/>
      <c r="V17" s="147"/>
      <c r="W17" s="144"/>
      <c r="X17" s="144"/>
      <c r="Y17" s="144"/>
      <c r="Z17" s="144"/>
    </row>
    <row r="18" spans="1:26" ht="25.15" customHeight="1" x14ac:dyDescent="0.25">
      <c r="A18" s="180"/>
      <c r="B18" s="175" t="s">
        <v>88</v>
      </c>
      <c r="C18" s="181" t="s">
        <v>89</v>
      </c>
      <c r="D18" s="175" t="s">
        <v>90</v>
      </c>
      <c r="E18" s="175" t="s">
        <v>91</v>
      </c>
      <c r="F18" s="176">
        <v>224</v>
      </c>
      <c r="G18" s="177"/>
      <c r="H18" s="177"/>
      <c r="I18" s="177"/>
      <c r="J18" s="175"/>
      <c r="K18" s="178"/>
      <c r="L18" s="178"/>
      <c r="M18" s="178"/>
      <c r="N18" s="178"/>
      <c r="O18" s="178"/>
      <c r="P18" s="183"/>
      <c r="Q18" s="184"/>
      <c r="R18" s="184"/>
      <c r="S18" s="182"/>
      <c r="T18" s="179"/>
      <c r="U18" s="179"/>
      <c r="V18" s="183"/>
    </row>
    <row r="19" spans="1:26" ht="25.15" customHeight="1" x14ac:dyDescent="0.25">
      <c r="A19" s="169"/>
      <c r="B19" s="164" t="s">
        <v>92</v>
      </c>
      <c r="C19" s="170" t="s">
        <v>93</v>
      </c>
      <c r="D19" s="164" t="s">
        <v>94</v>
      </c>
      <c r="E19" s="164" t="s">
        <v>91</v>
      </c>
      <c r="F19" s="165">
        <v>672</v>
      </c>
      <c r="G19" s="166"/>
      <c r="H19" s="166"/>
      <c r="I19" s="166"/>
      <c r="J19" s="164"/>
      <c r="K19" s="167"/>
      <c r="L19" s="167"/>
      <c r="M19" s="167"/>
      <c r="N19" s="167"/>
      <c r="O19" s="167"/>
      <c r="P19" s="173"/>
      <c r="Q19" s="171"/>
      <c r="R19" s="171"/>
      <c r="S19" s="172"/>
      <c r="T19" s="168"/>
      <c r="U19" s="168"/>
      <c r="V19" s="173"/>
    </row>
    <row r="20" spans="1:26" ht="25.15" customHeight="1" x14ac:dyDescent="0.25">
      <c r="A20" s="180"/>
      <c r="B20" s="175" t="s">
        <v>88</v>
      </c>
      <c r="C20" s="181" t="s">
        <v>95</v>
      </c>
      <c r="D20" s="175" t="s">
        <v>96</v>
      </c>
      <c r="E20" s="175" t="s">
        <v>91</v>
      </c>
      <c r="F20" s="176">
        <v>224</v>
      </c>
      <c r="G20" s="177"/>
      <c r="H20" s="177"/>
      <c r="I20" s="177"/>
      <c r="J20" s="175"/>
      <c r="K20" s="178"/>
      <c r="L20" s="178"/>
      <c r="M20" s="178"/>
      <c r="N20" s="178"/>
      <c r="O20" s="178"/>
      <c r="P20" s="183"/>
      <c r="Q20" s="184"/>
      <c r="R20" s="184"/>
      <c r="S20" s="182"/>
      <c r="T20" s="179"/>
      <c r="U20" s="179"/>
      <c r="V20" s="183"/>
    </row>
    <row r="21" spans="1:26" ht="25.15" customHeight="1" x14ac:dyDescent="0.25">
      <c r="A21" s="180"/>
      <c r="B21" s="175" t="s">
        <v>88</v>
      </c>
      <c r="C21" s="181" t="s">
        <v>97</v>
      </c>
      <c r="D21" s="175" t="s">
        <v>98</v>
      </c>
      <c r="E21" s="175" t="s">
        <v>91</v>
      </c>
      <c r="F21" s="176">
        <v>224</v>
      </c>
      <c r="G21" s="177"/>
      <c r="H21" s="177"/>
      <c r="I21" s="177"/>
      <c r="J21" s="175"/>
      <c r="K21" s="178"/>
      <c r="L21" s="178"/>
      <c r="M21" s="178"/>
      <c r="N21" s="178"/>
      <c r="O21" s="178"/>
      <c r="P21" s="183"/>
      <c r="Q21" s="184"/>
      <c r="R21" s="184"/>
      <c r="S21" s="182"/>
      <c r="T21" s="179"/>
      <c r="U21" s="179"/>
      <c r="V21" s="183"/>
    </row>
    <row r="22" spans="1:26" ht="25.15" customHeight="1" x14ac:dyDescent="0.25">
      <c r="A22" s="169"/>
      <c r="B22" s="164" t="s">
        <v>92</v>
      </c>
      <c r="C22" s="170" t="s">
        <v>99</v>
      </c>
      <c r="D22" s="164" t="s">
        <v>100</v>
      </c>
      <c r="E22" s="164" t="s">
        <v>91</v>
      </c>
      <c r="F22" s="165">
        <v>284</v>
      </c>
      <c r="G22" s="166"/>
      <c r="H22" s="166"/>
      <c r="I22" s="166"/>
      <c r="J22" s="164"/>
      <c r="K22" s="167"/>
      <c r="L22" s="167"/>
      <c r="M22" s="167"/>
      <c r="N22" s="167"/>
      <c r="O22" s="167"/>
      <c r="P22" s="173"/>
      <c r="Q22" s="171"/>
      <c r="R22" s="171"/>
      <c r="S22" s="172"/>
      <c r="T22" s="168"/>
      <c r="U22" s="168"/>
      <c r="V22" s="173"/>
    </row>
    <row r="23" spans="1:26" x14ac:dyDescent="0.25">
      <c r="A23" s="147"/>
      <c r="B23" s="147"/>
      <c r="C23" s="163">
        <v>713</v>
      </c>
      <c r="D23" s="163" t="s">
        <v>69</v>
      </c>
      <c r="E23" s="147"/>
      <c r="F23" s="162"/>
      <c r="G23" s="150"/>
      <c r="H23" s="150"/>
      <c r="I23" s="150"/>
      <c r="J23" s="147"/>
      <c r="K23" s="147"/>
      <c r="L23" s="147"/>
      <c r="M23" s="147"/>
      <c r="N23" s="147"/>
      <c r="O23" s="147"/>
      <c r="P23" s="174"/>
      <c r="Q23" s="147"/>
      <c r="R23" s="147"/>
      <c r="S23" s="174"/>
      <c r="T23" s="144"/>
      <c r="U23" s="144"/>
      <c r="V23" s="2"/>
      <c r="W23" s="144"/>
      <c r="X23" s="144"/>
      <c r="Y23" s="144"/>
      <c r="Z23" s="144"/>
    </row>
    <row r="24" spans="1:26" x14ac:dyDescent="0.25">
      <c r="A24" s="1"/>
      <c r="B24" s="1"/>
      <c r="C24" s="1"/>
      <c r="D24" s="1"/>
      <c r="E24" s="1"/>
      <c r="F24" s="158"/>
      <c r="G24" s="140"/>
      <c r="H24" s="140"/>
      <c r="I24" s="140"/>
      <c r="J24" s="1"/>
      <c r="K24" s="1"/>
      <c r="L24" s="1"/>
      <c r="M24" s="1"/>
      <c r="N24" s="1"/>
      <c r="O24" s="1"/>
      <c r="P24" s="1"/>
      <c r="Q24" s="1"/>
      <c r="R24" s="1"/>
      <c r="S24" s="1"/>
      <c r="V24" s="1"/>
    </row>
    <row r="25" spans="1:26" x14ac:dyDescent="0.25">
      <c r="A25" s="147"/>
      <c r="B25" s="147"/>
      <c r="C25" s="163">
        <v>763</v>
      </c>
      <c r="D25" s="163" t="s">
        <v>70</v>
      </c>
      <c r="E25" s="147"/>
      <c r="F25" s="162"/>
      <c r="G25" s="148"/>
      <c r="H25" s="148"/>
      <c r="I25" s="148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4"/>
      <c r="U25" s="144"/>
      <c r="V25" s="147"/>
      <c r="W25" s="144"/>
      <c r="X25" s="144"/>
      <c r="Y25" s="144"/>
      <c r="Z25" s="144"/>
    </row>
    <row r="26" spans="1:26" ht="25.15" customHeight="1" x14ac:dyDescent="0.25">
      <c r="A26" s="169"/>
      <c r="B26" s="164" t="s">
        <v>101</v>
      </c>
      <c r="C26" s="170" t="s">
        <v>102</v>
      </c>
      <c r="D26" s="164" t="s">
        <v>103</v>
      </c>
      <c r="E26" s="164" t="s">
        <v>91</v>
      </c>
      <c r="F26" s="165">
        <v>224</v>
      </c>
      <c r="G26" s="166"/>
      <c r="H26" s="166"/>
      <c r="I26" s="166"/>
      <c r="J26" s="164"/>
      <c r="K26" s="167"/>
      <c r="L26" s="167"/>
      <c r="M26" s="167"/>
      <c r="N26" s="167"/>
      <c r="O26" s="167"/>
      <c r="P26" s="173"/>
      <c r="Q26" s="171"/>
      <c r="R26" s="171"/>
      <c r="S26" s="172"/>
      <c r="T26" s="168"/>
      <c r="U26" s="168"/>
      <c r="V26" s="173"/>
    </row>
    <row r="27" spans="1:26" x14ac:dyDescent="0.25">
      <c r="A27" s="147"/>
      <c r="B27" s="147"/>
      <c r="C27" s="163">
        <v>763</v>
      </c>
      <c r="D27" s="163" t="s">
        <v>70</v>
      </c>
      <c r="E27" s="147"/>
      <c r="F27" s="162"/>
      <c r="G27" s="150"/>
      <c r="H27" s="150"/>
      <c r="I27" s="150"/>
      <c r="J27" s="147"/>
      <c r="K27" s="147"/>
      <c r="L27" s="147"/>
      <c r="M27" s="147"/>
      <c r="N27" s="147"/>
      <c r="O27" s="147"/>
      <c r="P27" s="174"/>
      <c r="Q27" s="1"/>
      <c r="R27" s="1"/>
      <c r="S27" s="174"/>
      <c r="T27" s="185"/>
      <c r="U27" s="185"/>
      <c r="V27" s="2"/>
    </row>
    <row r="28" spans="1:26" x14ac:dyDescent="0.25">
      <c r="A28" s="1"/>
      <c r="B28" s="1"/>
      <c r="C28" s="1"/>
      <c r="D28" s="1"/>
      <c r="E28" s="1"/>
      <c r="F28" s="158"/>
      <c r="G28" s="140"/>
      <c r="H28" s="140"/>
      <c r="I28" s="140"/>
      <c r="J28" s="1"/>
      <c r="K28" s="1"/>
      <c r="L28" s="1"/>
      <c r="M28" s="1"/>
      <c r="N28" s="1"/>
      <c r="O28" s="1"/>
      <c r="P28" s="1"/>
      <c r="Q28" s="1"/>
      <c r="R28" s="1"/>
      <c r="S28" s="1"/>
      <c r="V28" s="1"/>
    </row>
    <row r="29" spans="1:26" x14ac:dyDescent="0.25">
      <c r="A29" s="147"/>
      <c r="B29" s="147"/>
      <c r="C29" s="147"/>
      <c r="D29" s="2" t="s">
        <v>68</v>
      </c>
      <c r="E29" s="147"/>
      <c r="F29" s="162"/>
      <c r="G29" s="150"/>
      <c r="H29" s="150"/>
      <c r="I29" s="150"/>
      <c r="J29" s="147"/>
      <c r="K29" s="147"/>
      <c r="L29" s="147"/>
      <c r="M29" s="147"/>
      <c r="N29" s="147"/>
      <c r="O29" s="147"/>
      <c r="P29" s="174"/>
      <c r="Q29" s="1"/>
      <c r="R29" s="1"/>
      <c r="S29" s="174"/>
      <c r="V29" s="2"/>
    </row>
    <row r="30" spans="1:26" x14ac:dyDescent="0.25">
      <c r="A30" s="186"/>
      <c r="B30" s="186"/>
      <c r="C30" s="186"/>
      <c r="D30" s="186" t="s">
        <v>71</v>
      </c>
      <c r="E30" s="186"/>
      <c r="F30" s="187"/>
      <c r="G30" s="188"/>
      <c r="H30" s="188"/>
      <c r="I30" s="188"/>
      <c r="J30" s="186"/>
      <c r="K30" s="186"/>
      <c r="L30" s="186"/>
      <c r="M30" s="186"/>
      <c r="N30" s="186"/>
      <c r="O30" s="186"/>
      <c r="P30" s="187"/>
      <c r="Q30" s="186"/>
      <c r="R30" s="186"/>
      <c r="S30" s="187"/>
      <c r="T30" s="189"/>
      <c r="U30" s="189"/>
      <c r="V30" s="186"/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8740157499999996" bottom="0.78740157499999996" header="0.3" footer="0.3"/>
  <pageSetup paperSize="9" scale="75" orientation="portrait" r:id="rId1"/>
  <headerFooter>
    <oddHeader>&amp;C&amp;B&amp; Rozpočet Rekonštrukcia domu kultúry Sulín / Strop</oddHeader>
    <oddFooter>&amp;RStrana &amp;P z &amp;N    &amp;L&amp;7Spracované systémom Systematic® Kalkulus,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Krycí list stavby</vt:lpstr>
      <vt:lpstr>Kryci_list 4250</vt:lpstr>
      <vt:lpstr>SO 4250</vt:lpstr>
      <vt:lpstr>'Rekap 4250'!Názvy_tlače</vt:lpstr>
      <vt:lpstr>'SO 4250'!Názvy_tlače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MALASTOVÁ Helena</cp:lastModifiedBy>
  <cp:lastPrinted>2021-01-15T14:07:24Z</cp:lastPrinted>
  <dcterms:created xsi:type="dcterms:W3CDTF">2021-01-15T08:31:42Z</dcterms:created>
  <dcterms:modified xsi:type="dcterms:W3CDTF">2021-01-18T10:55:47Z</dcterms:modified>
</cp:coreProperties>
</file>