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ma96069\Documents\Verejné obstarávanie\VO - KD 102\Dlažba a obklady\"/>
    </mc:Choice>
  </mc:AlternateContent>
  <bookViews>
    <workbookView xWindow="285" yWindow="105" windowWidth="20100" windowHeight="11130" activeTab="4"/>
  </bookViews>
  <sheets>
    <sheet name="Rekapitulácia" sheetId="1" r:id="rId1"/>
    <sheet name="Krycí list stavby" sheetId="2" r:id="rId2"/>
    <sheet name="Kryci_list 5407" sheetId="3" r:id="rId3"/>
    <sheet name="Rekap 5407" sheetId="4" r:id="rId4"/>
    <sheet name="SO 5407" sheetId="5" r:id="rId5"/>
  </sheets>
  <definedNames>
    <definedName name="_xlnm.Print_Titles" localSheetId="3">'Rekap 5407'!$9:$9</definedName>
    <definedName name="_xlnm.Print_Titles" localSheetId="4">'SO 5407'!$8:$8</definedName>
  </definedNames>
  <calcPr calcId="152511"/>
</workbook>
</file>

<file path=xl/calcChain.xml><?xml version="1.0" encoding="utf-8"?>
<calcChain xmlns="http://schemas.openxmlformats.org/spreadsheetml/2006/main">
  <c r="F19" i="2" l="1"/>
  <c r="E19" i="2"/>
  <c r="D19" i="2"/>
  <c r="F18" i="2"/>
  <c r="E18" i="2"/>
  <c r="D18" i="2"/>
  <c r="F17" i="2"/>
  <c r="E17" i="2"/>
  <c r="D17" i="2"/>
  <c r="F15" i="2"/>
  <c r="E15" i="2"/>
  <c r="D15" i="2"/>
  <c r="J15" i="2"/>
  <c r="F8" i="1"/>
  <c r="I30" i="3"/>
  <c r="J30" i="3" s="1"/>
  <c r="J18" i="3"/>
  <c r="D7" i="1" s="1"/>
  <c r="J17" i="3"/>
  <c r="E7" i="1" s="1"/>
  <c r="E8" i="1" s="1"/>
  <c r="J17" i="2" s="1"/>
  <c r="F12" i="4"/>
  <c r="E12" i="4"/>
  <c r="D12" i="4"/>
  <c r="F11" i="4"/>
  <c r="K7" i="1"/>
  <c r="D8" i="1" l="1"/>
  <c r="J18" i="2" s="1"/>
  <c r="J20" i="2" s="1"/>
  <c r="C12" i="4"/>
  <c r="B12" i="4"/>
  <c r="J20" i="3"/>
  <c r="C13" i="4"/>
  <c r="E16" i="3" s="1"/>
  <c r="E16" i="2" s="1"/>
  <c r="E11" i="4"/>
  <c r="B11" i="4"/>
  <c r="D11" i="4"/>
  <c r="E13" i="4" l="1"/>
  <c r="B13" i="4"/>
  <c r="D16" i="3" s="1"/>
  <c r="D16" i="2" s="1"/>
  <c r="C11" i="4"/>
  <c r="D13" i="4"/>
  <c r="F16" i="3" s="1"/>
  <c r="F16" i="2" s="1"/>
  <c r="F20" i="2" s="1"/>
  <c r="C15" i="4"/>
  <c r="F13" i="4"/>
  <c r="F15" i="4"/>
  <c r="J24" i="3" l="1"/>
  <c r="J24" i="2" s="1"/>
  <c r="F23" i="3"/>
  <c r="F23" i="2" s="1"/>
  <c r="J23" i="3"/>
  <c r="J23" i="2" s="1"/>
  <c r="B15" i="4"/>
  <c r="B7" i="1"/>
  <c r="E15" i="4"/>
  <c r="F22" i="3"/>
  <c r="F22" i="2" s="1"/>
  <c r="F24" i="3"/>
  <c r="F24" i="2" s="1"/>
  <c r="J22" i="3"/>
  <c r="F20" i="3"/>
  <c r="D15" i="4" l="1"/>
  <c r="B8" i="1"/>
  <c r="J26" i="3"/>
  <c r="J22" i="2"/>
  <c r="J26" i="2" s="1"/>
  <c r="J28" i="2" s="1"/>
  <c r="J28" i="3" l="1"/>
  <c r="I29" i="3" s="1"/>
  <c r="J29" i="3" s="1"/>
  <c r="J31" i="3" s="1"/>
  <c r="C7" i="1"/>
  <c r="C8" i="1" l="1"/>
  <c r="G7" i="1"/>
  <c r="G8" i="1" s="1"/>
  <c r="B9" i="1" l="1"/>
  <c r="I29" i="2" l="1"/>
  <c r="J29" i="2" s="1"/>
  <c r="G9" i="1"/>
  <c r="B10" i="1"/>
  <c r="G10" i="1" l="1"/>
  <c r="G11" i="1" s="1"/>
  <c r="I30" i="2"/>
  <c r="J30" i="2" s="1"/>
  <c r="J31" i="2" s="1"/>
</calcChain>
</file>

<file path=xl/sharedStrings.xml><?xml version="1.0" encoding="utf-8"?>
<sst xmlns="http://schemas.openxmlformats.org/spreadsheetml/2006/main" count="204" uniqueCount="110">
  <si>
    <t>Rekapitulácia rozpočtu</t>
  </si>
  <si>
    <t>Stavba Obklady a dlažby na kultúrnom dome Sulín</t>
  </si>
  <si>
    <t xml:space="preserve">           Sadzby DPH</t>
  </si>
  <si>
    <t xml:space="preserve">   A   </t>
  </si>
  <si>
    <t xml:space="preserve">   B   </t>
  </si>
  <si>
    <t>Názov objektu</t>
  </si>
  <si>
    <t>ZRN</t>
  </si>
  <si>
    <t>VRN %</t>
  </si>
  <si>
    <t>HZS</t>
  </si>
  <si>
    <t>Kompl.čin.</t>
  </si>
  <si>
    <t>Ostatné náklady stavby</t>
  </si>
  <si>
    <t>Cena</t>
  </si>
  <si>
    <t>Obklady a dlažby</t>
  </si>
  <si>
    <t>Krycí list rozpočtu</t>
  </si>
  <si>
    <t xml:space="preserve">Miesto:  </t>
  </si>
  <si>
    <t>Objekt Obklady a dlažby</t>
  </si>
  <si>
    <t xml:space="preserve">Ks: </t>
  </si>
  <si>
    <t xml:space="preserve">Zákazka: </t>
  </si>
  <si>
    <t xml:space="preserve">Spracoval: </t>
  </si>
  <si>
    <t xml:space="preserve">Dňa </t>
  </si>
  <si>
    <t>17.2.2022</t>
  </si>
  <si>
    <t>Odberateľ: Obec Sulín</t>
  </si>
  <si>
    <t xml:space="preserve">Projektant: </t>
  </si>
  <si>
    <t>Dodávateľ:  Novstav SL s.r.o</t>
  </si>
  <si>
    <t xml:space="preserve">IČO: </t>
  </si>
  <si>
    <t xml:space="preserve">DIČ: </t>
  </si>
  <si>
    <t>IČO: 36454290</t>
  </si>
  <si>
    <t xml:space="preserve">A </t>
  </si>
  <si>
    <t xml:space="preserve">HSV </t>
  </si>
  <si>
    <t xml:space="preserve">PSV </t>
  </si>
  <si>
    <t xml:space="preserve">MONT </t>
  </si>
  <si>
    <t>OST</t>
  </si>
  <si>
    <t xml:space="preserve">VN </t>
  </si>
  <si>
    <t>Spolu</t>
  </si>
  <si>
    <t xml:space="preserve">B </t>
  </si>
  <si>
    <t>Ostatné náklady</t>
  </si>
  <si>
    <t xml:space="preserve">Kompletačná činnosť </t>
  </si>
  <si>
    <t xml:space="preserve">HZS </t>
  </si>
  <si>
    <t xml:space="preserve">E </t>
  </si>
  <si>
    <t>Celkové náklady</t>
  </si>
  <si>
    <t>Súčet riadkov 5,10,15,20</t>
  </si>
  <si>
    <t xml:space="preserve">DPH 20% z </t>
  </si>
  <si>
    <t xml:space="preserve">DPH 0% z </t>
  </si>
  <si>
    <t>Spolu v EUR</t>
  </si>
  <si>
    <t xml:space="preserve">F </t>
  </si>
  <si>
    <t xml:space="preserve">C </t>
  </si>
  <si>
    <t>VRN</t>
  </si>
  <si>
    <t>Zariadenie staveniska</t>
  </si>
  <si>
    <t>Sťažené výrobné podmienky</t>
  </si>
  <si>
    <t>Prevádzkové vplyvy</t>
  </si>
  <si>
    <t>0% z [H+P+M]</t>
  </si>
  <si>
    <t>0% z [H+P]</t>
  </si>
  <si>
    <t xml:space="preserve">D </t>
  </si>
  <si>
    <t>Sťažené podmienky dopravy</t>
  </si>
  <si>
    <t>Horské oblasti</t>
  </si>
  <si>
    <t>Mimostavenisková doprava</t>
  </si>
  <si>
    <t>Montáž</t>
  </si>
  <si>
    <t>Materiál</t>
  </si>
  <si>
    <t>ZRN spolu</t>
  </si>
  <si>
    <t>Odberateľ</t>
  </si>
  <si>
    <t>Dodávateľ</t>
  </si>
  <si>
    <t>Projektant,rozpočtár</t>
  </si>
  <si>
    <t>Oddiel</t>
  </si>
  <si>
    <t>Hmotnosť (T)</t>
  </si>
  <si>
    <t>Suť (T)</t>
  </si>
  <si>
    <t>Dátum: 17.2.2022</t>
  </si>
  <si>
    <t>Prehľad rozpočtových nákladov</t>
  </si>
  <si>
    <t>Práce PSV</t>
  </si>
  <si>
    <t>PODLAHY A DLAŽBY KERAMICKÉ</t>
  </si>
  <si>
    <t>OBKLADY KERAMICKÉ</t>
  </si>
  <si>
    <t>Celkom v EUR</t>
  </si>
  <si>
    <t>Por.č.</t>
  </si>
  <si>
    <t>Cenník</t>
  </si>
  <si>
    <t>Kód položky</t>
  </si>
  <si>
    <t>Názov</t>
  </si>
  <si>
    <t>Mj</t>
  </si>
  <si>
    <t>Množstvo</t>
  </si>
  <si>
    <t>Cena celkom</t>
  </si>
  <si>
    <t>Hmotnosť/Mj</t>
  </si>
  <si>
    <t>Hmotnosť</t>
  </si>
  <si>
    <t>Sutina</t>
  </si>
  <si>
    <t xml:space="preserve">Dátum: </t>
  </si>
  <si>
    <t>R/RE</t>
  </si>
  <si>
    <t xml:space="preserve"> 771415004</t>
  </si>
  <si>
    <t>m</t>
  </si>
  <si>
    <t>771/A 1</t>
  </si>
  <si>
    <t xml:space="preserve"> 771576109</t>
  </si>
  <si>
    <t>m2</t>
  </si>
  <si>
    <t>775/A 2</t>
  </si>
  <si>
    <t>771/A 2</t>
  </si>
  <si>
    <t xml:space="preserve"> 781445017</t>
  </si>
  <si>
    <t xml:space="preserve"> 11/A 1</t>
  </si>
  <si>
    <t xml:space="preserve"> 634601501</t>
  </si>
  <si>
    <t>Zaplnenie dilatačnej škáry šírky 5 mm v mazaninách silikónovým tmelom</t>
  </si>
  <si>
    <t>R/R 0</t>
  </si>
  <si>
    <t xml:space="preserve"> 7814450171</t>
  </si>
  <si>
    <t xml:space="preserve"> </t>
  </si>
  <si>
    <t xml:space="preserve">           Celkom bez DPH</t>
  </si>
  <si>
    <t xml:space="preserve">           DPH 20% z </t>
  </si>
  <si>
    <t xml:space="preserve">           DPH 0% z </t>
  </si>
  <si>
    <t xml:space="preserve">          Celkom v EUR</t>
  </si>
  <si>
    <t>Krycí list stavby</t>
  </si>
  <si>
    <t xml:space="preserve">OST </t>
  </si>
  <si>
    <t xml:space="preserve">Montáž soklíkov z obkladačiek </t>
  </si>
  <si>
    <t>Montáž podláh z dlaždíc keramických  30 x 60</t>
  </si>
  <si>
    <t xml:space="preserve">Montáž obkladov vnútor. stien z obkladačiek 25 x40 </t>
  </si>
  <si>
    <t xml:space="preserve">Montaž obkladov vnútorných stien z obkladačiek veľkorozmerových 20 x 120 </t>
  </si>
  <si>
    <t>Zhotovenie penetračného náteru pod sokel, dlažby a obklady</t>
  </si>
  <si>
    <t xml:space="preserve">Dodávateľ: </t>
  </si>
  <si>
    <t>Zákazka Obklady a dlažby v Dome kultúry Sulín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</si>
</sst>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\ ###\ ##0.00"/>
    <numFmt numFmtId="165" formatCode="###\ ###\ ##0.0000"/>
    <numFmt numFmtId="166" formatCode="###\ ###\ ##0.000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CE"/>
      <charset val="238"/>
    </font>
    <font>
      <b/>
      <sz val="11"/>
      <color theme="1"/>
      <name val="Arial CE"/>
      <charset val="238"/>
    </font>
    <font>
      <b/>
      <sz val="10"/>
      <color theme="1"/>
      <name val="Arial CE"/>
      <charset val="238"/>
    </font>
    <font>
      <b/>
      <sz val="8"/>
      <color theme="1"/>
      <name val="Arial CE"/>
      <charset val="238"/>
    </font>
    <font>
      <sz val="8"/>
      <color theme="1"/>
      <name val="Arial CE"/>
      <charset val="238"/>
    </font>
    <font>
      <sz val="9"/>
      <color theme="1"/>
      <name val="Arial CE"/>
      <charset val="238"/>
    </font>
    <font>
      <sz val="9"/>
      <color rgb="FF0000FF"/>
      <name val="Arial CE"/>
      <charset val="238"/>
    </font>
    <font>
      <sz val="8"/>
      <color theme="1"/>
      <name val="Calibri"/>
      <family val="2"/>
      <charset val="238"/>
      <scheme val="minor"/>
    </font>
    <font>
      <sz val="12"/>
      <color theme="1"/>
      <name val="Arial CE"/>
      <charset val="238"/>
    </font>
    <font>
      <sz val="12"/>
      <color theme="1"/>
      <name val="Calibri"/>
      <family val="2"/>
      <charset val="238"/>
      <scheme val="minor"/>
    </font>
    <font>
      <b/>
      <sz val="9"/>
      <color theme="1"/>
      <name val="Arial CE"/>
      <charset val="238"/>
    </font>
    <font>
      <sz val="8"/>
      <color rgb="FF000000"/>
      <name val="Arial CE"/>
      <charset val="238"/>
    </font>
    <font>
      <sz val="8"/>
      <color rgb="FF00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rgb="FFFF0000"/>
      <name val="Arial CE"/>
      <charset val="238"/>
    </font>
    <font>
      <b/>
      <sz val="8"/>
      <color rgb="FFFF0000"/>
      <name val="Calibri"/>
      <family val="2"/>
      <charset val="238"/>
      <scheme val="minor"/>
    </font>
    <font>
      <sz val="8"/>
      <color rgb="FFC00000"/>
      <name val="Arial CE"/>
      <charset val="238"/>
    </font>
    <font>
      <sz val="8"/>
      <color rgb="FFC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AA"/>
        <bgColor indexed="64"/>
      </patternFill>
    </fill>
  </fills>
  <borders count="9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80808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double">
        <color rgb="FF000000"/>
      </top>
      <bottom/>
      <diagonal/>
    </border>
    <border>
      <left/>
      <right style="thin">
        <color rgb="FFFFFFFF"/>
      </right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/>
      <diagonal/>
    </border>
    <border>
      <left style="double">
        <color rgb="FF000000"/>
      </left>
      <right style="thin">
        <color rgb="FFFFFFFF"/>
      </right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/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80808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double">
        <color rgb="FF000000"/>
      </right>
      <top/>
      <bottom/>
      <diagonal/>
    </border>
    <border>
      <left style="thin">
        <color rgb="FFFFFFFF"/>
      </left>
      <right style="double">
        <color rgb="FF000000"/>
      </right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/>
      <top style="double">
        <color rgb="FF000000"/>
      </top>
      <bottom style="thin">
        <color rgb="FF808080"/>
      </bottom>
      <diagonal/>
    </border>
    <border>
      <left/>
      <right/>
      <top style="double">
        <color rgb="FF000000"/>
      </top>
      <bottom style="thin">
        <color rgb="FF808080"/>
      </bottom>
      <diagonal/>
    </border>
    <border>
      <left/>
      <right style="double">
        <color rgb="FF00000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/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/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double">
        <color rgb="FF000000"/>
      </right>
      <top style="thin">
        <color rgb="FF80808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 style="thin">
        <color rgb="FF808080"/>
      </top>
      <bottom/>
      <diagonal/>
    </border>
    <border>
      <left style="double">
        <color rgb="FF000000"/>
      </left>
      <right style="thin">
        <color rgb="FF808080"/>
      </right>
      <top/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 style="thin">
        <color rgb="FF808080"/>
      </bottom>
      <diagonal/>
    </border>
    <border>
      <left/>
      <right style="thin">
        <color rgb="FFFFFFFF"/>
      </right>
      <top/>
      <bottom style="thin">
        <color rgb="FF808080"/>
      </bottom>
      <diagonal/>
    </border>
    <border>
      <left/>
      <right/>
      <top style="thin">
        <color rgb="FF808080"/>
      </top>
      <bottom/>
      <diagonal/>
    </border>
    <border>
      <left/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double">
        <color rgb="FF000000"/>
      </bottom>
      <diagonal/>
    </border>
    <border>
      <left style="double">
        <color rgb="FF000000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double">
        <color rgb="FF000000"/>
      </right>
      <top style="thin">
        <color rgb="FFFFFFFF"/>
      </top>
      <bottom/>
      <diagonal/>
    </border>
    <border>
      <left/>
      <right/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808080"/>
      </top>
      <bottom style="thin">
        <color rgb="FFFFFFFF"/>
      </bottom>
      <diagonal/>
    </border>
    <border>
      <left/>
      <right/>
      <top style="double">
        <color rgb="FF000000"/>
      </top>
      <bottom/>
      <diagonal/>
    </border>
    <border>
      <left style="thin">
        <color rgb="FF808080"/>
      </left>
      <right/>
      <top style="double">
        <color rgb="FF000000"/>
      </top>
      <bottom/>
      <diagonal/>
    </border>
    <border>
      <left style="thin">
        <color rgb="FF808080"/>
      </left>
      <right style="thin">
        <color rgb="FF808080"/>
      </right>
      <top style="double">
        <color rgb="FF000000"/>
      </top>
      <bottom/>
      <diagonal/>
    </border>
    <border>
      <left/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/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808080"/>
      </left>
      <right/>
      <top style="thin">
        <color rgb="FF000000"/>
      </top>
      <bottom/>
      <diagonal/>
    </border>
    <border>
      <left style="thin">
        <color rgb="FF808080"/>
      </left>
      <right style="thin">
        <color rgb="FF808080"/>
      </right>
      <top style="thin">
        <color rgb="FF000000"/>
      </top>
      <bottom/>
      <diagonal/>
    </border>
    <border>
      <left style="thin">
        <color rgb="FFFFFFFF"/>
      </left>
      <right/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808080"/>
      </left>
      <right style="thin">
        <color rgb="FF000000"/>
      </right>
      <top style="thin">
        <color rgb="FF808080"/>
      </top>
      <bottom style="double">
        <color rgb="FF000000"/>
      </bottom>
      <diagonal/>
    </border>
    <border>
      <left/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80808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/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808080"/>
      </right>
      <top/>
      <bottom/>
      <diagonal/>
    </border>
    <border>
      <left style="thin">
        <color rgb="FFFFFFFF"/>
      </left>
      <right style="thin">
        <color rgb="FF808080"/>
      </right>
      <top/>
      <bottom style="double">
        <color rgb="FF000000"/>
      </bottom>
      <diagonal/>
    </border>
    <border>
      <left style="thin">
        <color rgb="FFFFFFFF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double">
        <color rgb="FF000000"/>
      </right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/>
      <right/>
      <top style="double">
        <color rgb="FF000000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80808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6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1" xfId="0" applyFont="1" applyFill="1" applyBorder="1"/>
    <xf numFmtId="0" fontId="3" fillId="0" borderId="1" xfId="0" applyFont="1" applyFill="1" applyBorder="1"/>
    <xf numFmtId="0" fontId="4" fillId="0" borderId="1" xfId="0" applyFont="1" applyFill="1" applyBorder="1"/>
    <xf numFmtId="0" fontId="4" fillId="0" borderId="2" xfId="0" applyFont="1" applyFill="1" applyBorder="1"/>
    <xf numFmtId="0" fontId="1" fillId="0" borderId="2" xfId="0" applyFont="1" applyFill="1" applyBorder="1" applyAlignment="1">
      <alignment horizontal="center"/>
    </xf>
    <xf numFmtId="9" fontId="1" fillId="0" borderId="2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3" xfId="0" applyFont="1" applyFill="1" applyBorder="1"/>
    <xf numFmtId="0" fontId="1" fillId="0" borderId="4" xfId="0" applyFont="1" applyFill="1" applyBorder="1"/>
    <xf numFmtId="0" fontId="3" fillId="0" borderId="4" xfId="0" applyFont="1" applyFill="1" applyBorder="1"/>
    <xf numFmtId="0" fontId="1" fillId="0" borderId="5" xfId="0" applyFont="1" applyFill="1" applyBorder="1"/>
    <xf numFmtId="0" fontId="1" fillId="0" borderId="8" xfId="0" applyFont="1" applyFill="1" applyBorder="1"/>
    <xf numFmtId="0" fontId="1" fillId="0" borderId="9" xfId="0" applyFont="1" applyFill="1" applyBorder="1"/>
    <xf numFmtId="164" fontId="1" fillId="0" borderId="9" xfId="0" applyNumberFormat="1" applyFont="1" applyFill="1" applyBorder="1"/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3" xfId="0" applyFont="1" applyFill="1" applyBorder="1"/>
    <xf numFmtId="0" fontId="1" fillId="0" borderId="16" xfId="0" applyFont="1" applyFill="1" applyBorder="1"/>
    <xf numFmtId="0" fontId="1" fillId="0" borderId="17" xfId="0" applyFont="1" applyFill="1" applyBorder="1"/>
    <xf numFmtId="0" fontId="1" fillId="0" borderId="18" xfId="0" applyFont="1" applyFill="1" applyBorder="1"/>
    <xf numFmtId="0" fontId="1" fillId="0" borderId="19" xfId="0" applyFont="1" applyFill="1" applyBorder="1"/>
    <xf numFmtId="0" fontId="1" fillId="0" borderId="20" xfId="0" applyFont="1" applyFill="1" applyBorder="1"/>
    <xf numFmtId="0" fontId="1" fillId="0" borderId="21" xfId="0" applyFont="1" applyFill="1" applyBorder="1"/>
    <xf numFmtId="0" fontId="1" fillId="0" borderId="23" xfId="0" applyFont="1" applyFill="1" applyBorder="1"/>
    <xf numFmtId="0" fontId="1" fillId="0" borderId="25" xfId="0" applyFont="1" applyFill="1" applyBorder="1"/>
    <xf numFmtId="164" fontId="1" fillId="0" borderId="26" xfId="0" applyNumberFormat="1" applyFont="1" applyFill="1" applyBorder="1"/>
    <xf numFmtId="0" fontId="1" fillId="0" borderId="27" xfId="0" applyFont="1" applyFill="1" applyBorder="1"/>
    <xf numFmtId="0" fontId="1" fillId="0" borderId="28" xfId="0" applyFont="1" applyFill="1" applyBorder="1"/>
    <xf numFmtId="0" fontId="6" fillId="0" borderId="16" xfId="0" applyFont="1" applyFill="1" applyBorder="1"/>
    <xf numFmtId="0" fontId="6" fillId="0" borderId="11" xfId="0" applyFont="1" applyFill="1" applyBorder="1"/>
    <xf numFmtId="0" fontId="6" fillId="0" borderId="8" xfId="0" applyFont="1" applyFill="1" applyBorder="1"/>
    <xf numFmtId="0" fontId="5" fillId="0" borderId="20" xfId="0" applyFont="1" applyFill="1" applyBorder="1"/>
    <xf numFmtId="0" fontId="5" fillId="0" borderId="16" xfId="0" applyFont="1" applyFill="1" applyBorder="1"/>
    <xf numFmtId="0" fontId="5" fillId="0" borderId="8" xfId="0" applyFont="1" applyFill="1" applyBorder="1"/>
    <xf numFmtId="0" fontId="5" fillId="0" borderId="25" xfId="0" applyFont="1" applyFill="1" applyBorder="1"/>
    <xf numFmtId="0" fontId="1" fillId="0" borderId="32" xfId="0" applyFont="1" applyFill="1" applyBorder="1"/>
    <xf numFmtId="0" fontId="1" fillId="0" borderId="33" xfId="0" applyFont="1" applyFill="1" applyBorder="1"/>
    <xf numFmtId="0" fontId="1" fillId="0" borderId="26" xfId="0" applyFont="1" applyFill="1" applyBorder="1"/>
    <xf numFmtId="0" fontId="1" fillId="0" borderId="34" xfId="0" applyFont="1" applyFill="1" applyBorder="1"/>
    <xf numFmtId="0" fontId="1" fillId="0" borderId="35" xfId="0" applyFont="1" applyFill="1" applyBorder="1"/>
    <xf numFmtId="0" fontId="1" fillId="0" borderId="36" xfId="0" applyFont="1" applyFill="1" applyBorder="1"/>
    <xf numFmtId="0" fontId="1" fillId="0" borderId="37" xfId="0" applyFont="1" applyFill="1" applyBorder="1"/>
    <xf numFmtId="0" fontId="1" fillId="0" borderId="38" xfId="0" applyFont="1" applyFill="1" applyBorder="1"/>
    <xf numFmtId="0" fontId="5" fillId="0" borderId="32" xfId="0" applyFont="1" applyFill="1" applyBorder="1"/>
    <xf numFmtId="0" fontId="5" fillId="0" borderId="9" xfId="0" applyFont="1" applyFill="1" applyBorder="1"/>
    <xf numFmtId="0" fontId="4" fillId="0" borderId="15" xfId="0" applyFont="1" applyFill="1" applyBorder="1"/>
    <xf numFmtId="0" fontId="4" fillId="0" borderId="15" xfId="0" applyFont="1" applyFill="1" applyBorder="1" applyAlignment="1">
      <alignment horizontal="center"/>
    </xf>
    <xf numFmtId="0" fontId="5" fillId="0" borderId="42" xfId="0" applyFont="1" applyFill="1" applyBorder="1" applyAlignment="1">
      <alignment horizontal="center"/>
    </xf>
    <xf numFmtId="0" fontId="5" fillId="0" borderId="35" xfId="0" applyFont="1" applyFill="1" applyBorder="1"/>
    <xf numFmtId="0" fontId="5" fillId="0" borderId="33" xfId="0" applyFont="1" applyFill="1" applyBorder="1"/>
    <xf numFmtId="0" fontId="5" fillId="0" borderId="11" xfId="0" applyFont="1" applyFill="1" applyBorder="1"/>
    <xf numFmtId="0" fontId="5" fillId="0" borderId="26" xfId="0" applyFont="1" applyFill="1" applyBorder="1"/>
    <xf numFmtId="0" fontId="5" fillId="0" borderId="45" xfId="0" applyFont="1" applyFill="1" applyBorder="1" applyAlignment="1">
      <alignment horizontal="center"/>
    </xf>
    <xf numFmtId="0" fontId="5" fillId="0" borderId="43" xfId="0" applyFont="1" applyFill="1" applyBorder="1" applyAlignment="1">
      <alignment horizontal="center"/>
    </xf>
    <xf numFmtId="164" fontId="1" fillId="0" borderId="20" xfId="0" applyNumberFormat="1" applyFont="1" applyFill="1" applyBorder="1"/>
    <xf numFmtId="0" fontId="5" fillId="0" borderId="46" xfId="0" applyFont="1" applyFill="1" applyBorder="1"/>
    <xf numFmtId="0" fontId="5" fillId="0" borderId="0" xfId="0" applyFont="1" applyFill="1" applyBorder="1"/>
    <xf numFmtId="0" fontId="5" fillId="0" borderId="47" xfId="0" applyFont="1" applyFill="1" applyBorder="1"/>
    <xf numFmtId="0" fontId="5" fillId="0" borderId="48" xfId="0" applyFont="1" applyFill="1" applyBorder="1"/>
    <xf numFmtId="164" fontId="1" fillId="0" borderId="49" xfId="0" applyNumberFormat="1" applyFont="1" applyFill="1" applyBorder="1"/>
    <xf numFmtId="164" fontId="5" fillId="0" borderId="51" xfId="0" applyNumberFormat="1" applyFont="1" applyFill="1" applyBorder="1"/>
    <xf numFmtId="164" fontId="5" fillId="0" borderId="53" xfId="0" applyNumberFormat="1" applyFont="1" applyFill="1" applyBorder="1"/>
    <xf numFmtId="164" fontId="1" fillId="0" borderId="54" xfId="0" applyNumberFormat="1" applyFont="1" applyFill="1" applyBorder="1"/>
    <xf numFmtId="164" fontId="5" fillId="0" borderId="47" xfId="0" applyNumberFormat="1" applyFont="1" applyFill="1" applyBorder="1"/>
    <xf numFmtId="0" fontId="1" fillId="0" borderId="55" xfId="0" applyFont="1" applyFill="1" applyBorder="1"/>
    <xf numFmtId="0" fontId="1" fillId="0" borderId="56" xfId="0" applyFont="1" applyFill="1" applyBorder="1"/>
    <xf numFmtId="0" fontId="1" fillId="0" borderId="57" xfId="0" applyFont="1" applyFill="1" applyBorder="1"/>
    <xf numFmtId="0" fontId="1" fillId="0" borderId="58" xfId="0" applyFont="1" applyFill="1" applyBorder="1"/>
    <xf numFmtId="0" fontId="1" fillId="0" borderId="7" xfId="0" applyFont="1" applyFill="1" applyBorder="1"/>
    <xf numFmtId="164" fontId="1" fillId="0" borderId="21" xfId="0" applyNumberFormat="1" applyFont="1" applyFill="1" applyBorder="1"/>
    <xf numFmtId="164" fontId="5" fillId="0" borderId="0" xfId="0" applyNumberFormat="1" applyFont="1" applyFill="1" applyBorder="1"/>
    <xf numFmtId="164" fontId="1" fillId="0" borderId="47" xfId="0" applyNumberFormat="1" applyFont="1" applyFill="1" applyBorder="1"/>
    <xf numFmtId="164" fontId="5" fillId="0" borderId="60" xfId="0" applyNumberFormat="1" applyFont="1" applyFill="1" applyBorder="1"/>
    <xf numFmtId="164" fontId="1" fillId="0" borderId="60" xfId="0" applyNumberFormat="1" applyFont="1" applyFill="1" applyBorder="1"/>
    <xf numFmtId="0" fontId="5" fillId="0" borderId="62" xfId="0" applyFont="1" applyFill="1" applyBorder="1"/>
    <xf numFmtId="0" fontId="5" fillId="0" borderId="63" xfId="0" applyFont="1" applyFill="1" applyBorder="1"/>
    <xf numFmtId="0" fontId="5" fillId="0" borderId="64" xfId="0" applyFont="1" applyFill="1" applyBorder="1"/>
    <xf numFmtId="164" fontId="5" fillId="0" borderId="52" xfId="0" applyNumberFormat="1" applyFont="1" applyFill="1" applyBorder="1"/>
    <xf numFmtId="164" fontId="5" fillId="0" borderId="50" xfId="0" applyNumberFormat="1" applyFont="1" applyFill="1" applyBorder="1"/>
    <xf numFmtId="0" fontId="5" fillId="0" borderId="44" xfId="0" applyFont="1" applyFill="1" applyBorder="1" applyAlignment="1">
      <alignment horizontal="center"/>
    </xf>
    <xf numFmtId="0" fontId="5" fillId="0" borderId="65" xfId="0" applyFont="1" applyFill="1" applyBorder="1"/>
    <xf numFmtId="0" fontId="5" fillId="0" borderId="69" xfId="0" applyFont="1" applyFill="1" applyBorder="1" applyAlignment="1">
      <alignment horizontal="center"/>
    </xf>
    <xf numFmtId="0" fontId="5" fillId="0" borderId="70" xfId="0" applyFont="1" applyFill="1" applyBorder="1"/>
    <xf numFmtId="0" fontId="5" fillId="0" borderId="71" xfId="0" applyFont="1" applyFill="1" applyBorder="1"/>
    <xf numFmtId="0" fontId="5" fillId="0" borderId="72" xfId="0" applyFont="1" applyFill="1" applyBorder="1"/>
    <xf numFmtId="164" fontId="5" fillId="0" borderId="66" xfId="0" applyNumberFormat="1" applyFont="1" applyFill="1" applyBorder="1"/>
    <xf numFmtId="164" fontId="5" fillId="0" borderId="67" xfId="0" applyNumberFormat="1" applyFont="1" applyFill="1" applyBorder="1"/>
    <xf numFmtId="164" fontId="5" fillId="0" borderId="68" xfId="0" applyNumberFormat="1" applyFont="1" applyFill="1" applyBorder="1"/>
    <xf numFmtId="164" fontId="1" fillId="0" borderId="73" xfId="0" applyNumberFormat="1" applyFont="1" applyFill="1" applyBorder="1"/>
    <xf numFmtId="164" fontId="4" fillId="0" borderId="74" xfId="0" applyNumberFormat="1" applyFont="1" applyFill="1" applyBorder="1"/>
    <xf numFmtId="164" fontId="1" fillId="0" borderId="75" xfId="0" applyNumberFormat="1" applyFont="1" applyFill="1" applyBorder="1"/>
    <xf numFmtId="0" fontId="1" fillId="0" borderId="14" xfId="0" applyFont="1" applyFill="1" applyBorder="1"/>
    <xf numFmtId="0" fontId="1" fillId="0" borderId="76" xfId="0" applyFont="1" applyFill="1" applyBorder="1"/>
    <xf numFmtId="0" fontId="1" fillId="0" borderId="77" xfId="0" applyFont="1" applyFill="1" applyBorder="1"/>
    <xf numFmtId="0" fontId="5" fillId="0" borderId="10" xfId="0" applyFont="1" applyFill="1" applyBorder="1"/>
    <xf numFmtId="164" fontId="5" fillId="0" borderId="65" xfId="0" applyNumberFormat="1" applyFont="1" applyFill="1" applyBorder="1"/>
    <xf numFmtId="164" fontId="4" fillId="0" borderId="78" xfId="0" applyNumberFormat="1" applyFont="1" applyFill="1" applyBorder="1"/>
    <xf numFmtId="164" fontId="4" fillId="0" borderId="79" xfId="0" applyNumberFormat="1" applyFont="1" applyFill="1" applyBorder="1"/>
    <xf numFmtId="0" fontId="1" fillId="0" borderId="42" xfId="0" applyFont="1" applyFill="1" applyBorder="1" applyAlignment="1">
      <alignment horizontal="center"/>
    </xf>
    <xf numFmtId="0" fontId="4" fillId="0" borderId="80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164" fontId="1" fillId="0" borderId="24" xfId="0" applyNumberFormat="1" applyFont="1" applyFill="1" applyBorder="1"/>
    <xf numFmtId="164" fontId="1" fillId="0" borderId="22" xfId="0" applyNumberFormat="1" applyFont="1" applyFill="1" applyBorder="1"/>
    <xf numFmtId="0" fontId="1" fillId="0" borderId="0" xfId="0" applyFont="1" applyFill="1" applyBorder="1"/>
    <xf numFmtId="164" fontId="5" fillId="0" borderId="81" xfId="0" applyNumberFormat="1" applyFont="1" applyFill="1" applyBorder="1"/>
    <xf numFmtId="164" fontId="5" fillId="0" borderId="82" xfId="0" applyNumberFormat="1" applyFont="1" applyFill="1" applyBorder="1"/>
    <xf numFmtId="164" fontId="1" fillId="0" borderId="81" xfId="0" applyNumberFormat="1" applyFont="1" applyFill="1" applyBorder="1"/>
    <xf numFmtId="0" fontId="1" fillId="0" borderId="83" xfId="0" applyFont="1" applyFill="1" applyBorder="1"/>
    <xf numFmtId="164" fontId="5" fillId="0" borderId="84" xfId="0" applyNumberFormat="1" applyFont="1" applyFill="1" applyBorder="1"/>
    <xf numFmtId="0" fontId="1" fillId="0" borderId="85" xfId="0" applyFont="1" applyFill="1" applyBorder="1"/>
    <xf numFmtId="0" fontId="1" fillId="0" borderId="47" xfId="0" applyFont="1" applyFill="1" applyBorder="1"/>
    <xf numFmtId="164" fontId="1" fillId="0" borderId="82" xfId="0" applyNumberFormat="1" applyFont="1" applyFill="1" applyBorder="1"/>
    <xf numFmtId="0" fontId="1" fillId="0" borderId="60" xfId="0" applyFont="1" applyFill="1" applyBorder="1"/>
    <xf numFmtId="0" fontId="5" fillId="0" borderId="60" xfId="0" applyFont="1" applyFill="1" applyBorder="1"/>
    <xf numFmtId="0" fontId="1" fillId="0" borderId="86" xfId="0" applyFont="1" applyFill="1" applyBorder="1"/>
    <xf numFmtId="164" fontId="1" fillId="0" borderId="87" xfId="0" applyNumberFormat="1" applyFont="1" applyFill="1" applyBorder="1"/>
    <xf numFmtId="164" fontId="4" fillId="0" borderId="88" xfId="0" applyNumberFormat="1" applyFont="1" applyFill="1" applyBorder="1"/>
    <xf numFmtId="0" fontId="1" fillId="0" borderId="90" xfId="0" applyFont="1" applyFill="1" applyBorder="1"/>
    <xf numFmtId="0" fontId="1" fillId="0" borderId="91" xfId="0" applyFont="1" applyFill="1" applyBorder="1"/>
    <xf numFmtId="0" fontId="1" fillId="0" borderId="92" xfId="0" applyFont="1" applyFill="1" applyBorder="1"/>
    <xf numFmtId="0" fontId="1" fillId="0" borderId="93" xfId="0" applyFont="1" applyFill="1" applyBorder="1"/>
    <xf numFmtId="0" fontId="1" fillId="0" borderId="94" xfId="0" applyFont="1" applyFill="1" applyBorder="1"/>
    <xf numFmtId="0" fontId="1" fillId="0" borderId="59" xfId="0" applyFont="1" applyFill="1" applyBorder="1"/>
    <xf numFmtId="0" fontId="1" fillId="0" borderId="61" xfId="0" applyFont="1" applyFill="1" applyBorder="1"/>
    <xf numFmtId="0" fontId="5" fillId="0" borderId="5" xfId="0" applyFont="1" applyFill="1" applyBorder="1"/>
    <xf numFmtId="0" fontId="5" fillId="0" borderId="7" xfId="0" applyFont="1" applyFill="1" applyBorder="1"/>
    <xf numFmtId="0" fontId="5" fillId="0" borderId="8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3" fillId="0" borderId="1" xfId="0" applyFont="1" applyBorder="1"/>
    <xf numFmtId="0" fontId="4" fillId="2" borderId="4" xfId="0" applyFont="1" applyFill="1" applyBorder="1" applyAlignment="1">
      <alignment horizontal="center"/>
    </xf>
    <xf numFmtId="165" fontId="1" fillId="0" borderId="0" xfId="0" applyNumberFormat="1" applyFont="1"/>
    <xf numFmtId="164" fontId="1" fillId="0" borderId="0" xfId="0" applyNumberFormat="1" applyFont="1"/>
    <xf numFmtId="0" fontId="5" fillId="0" borderId="70" xfId="0" applyFont="1" applyBorder="1"/>
    <xf numFmtId="164" fontId="5" fillId="0" borderId="70" xfId="0" applyNumberFormat="1" applyFont="1" applyBorder="1"/>
    <xf numFmtId="165" fontId="5" fillId="0" borderId="70" xfId="0" applyNumberFormat="1" applyFont="1" applyBorder="1"/>
    <xf numFmtId="0" fontId="8" fillId="0" borderId="0" xfId="0" applyFont="1"/>
    <xf numFmtId="0" fontId="4" fillId="0" borderId="70" xfId="0" applyFont="1" applyBorder="1"/>
    <xf numFmtId="164" fontId="4" fillId="0" borderId="70" xfId="0" applyNumberFormat="1" applyFont="1" applyBorder="1"/>
    <xf numFmtId="0" fontId="5" fillId="0" borderId="0" xfId="0" applyFont="1"/>
    <xf numFmtId="164" fontId="5" fillId="0" borderId="0" xfId="0" applyNumberFormat="1" applyFont="1"/>
    <xf numFmtId="165" fontId="5" fillId="0" borderId="0" xfId="0" applyNumberFormat="1" applyFont="1"/>
    <xf numFmtId="164" fontId="4" fillId="0" borderId="0" xfId="0" applyNumberFormat="1" applyFont="1"/>
    <xf numFmtId="165" fontId="4" fillId="0" borderId="0" xfId="0" applyNumberFormat="1" applyFont="1"/>
    <xf numFmtId="0" fontId="10" fillId="0" borderId="0" xfId="0" applyFont="1"/>
    <xf numFmtId="0" fontId="9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4" fillId="0" borderId="1" xfId="0" applyFont="1" applyFill="1" applyBorder="1" applyAlignment="1">
      <alignment wrapText="1"/>
    </xf>
    <xf numFmtId="0" fontId="11" fillId="0" borderId="1" xfId="0" applyFont="1" applyFill="1" applyBorder="1"/>
    <xf numFmtId="166" fontId="1" fillId="0" borderId="0" xfId="0" applyNumberFormat="1" applyFont="1"/>
    <xf numFmtId="0" fontId="4" fillId="2" borderId="70" xfId="0" applyFont="1" applyFill="1" applyBorder="1" applyAlignment="1">
      <alignment horizontal="center"/>
    </xf>
    <xf numFmtId="49" fontId="5" fillId="0" borderId="70" xfId="0" applyNumberFormat="1" applyFont="1" applyBorder="1"/>
    <xf numFmtId="166" fontId="5" fillId="0" borderId="70" xfId="0" applyNumberFormat="1" applyFont="1" applyBorder="1"/>
    <xf numFmtId="166" fontId="5" fillId="0" borderId="0" xfId="0" applyNumberFormat="1" applyFont="1"/>
    <xf numFmtId="0" fontId="4" fillId="0" borderId="0" xfId="0" applyFont="1" applyAlignment="1">
      <alignment horizontal="left"/>
    </xf>
    <xf numFmtId="0" fontId="12" fillId="0" borderId="0" xfId="0" applyFont="1" applyAlignment="1">
      <alignment wrapText="1"/>
    </xf>
    <xf numFmtId="166" fontId="12" fillId="0" borderId="0" xfId="0" applyNumberFormat="1" applyFont="1" applyAlignment="1">
      <alignment wrapText="1"/>
    </xf>
    <xf numFmtId="164" fontId="12" fillId="0" borderId="0" xfId="0" applyNumberFormat="1" applyFont="1" applyAlignment="1">
      <alignment wrapText="1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center" wrapText="1"/>
    </xf>
    <xf numFmtId="49" fontId="12" fillId="0" borderId="0" xfId="0" applyNumberFormat="1" applyFont="1" applyAlignment="1">
      <alignment horizontal="left" wrapText="1"/>
    </xf>
    <xf numFmtId="166" fontId="12" fillId="0" borderId="0" xfId="0" applyNumberFormat="1" applyFont="1"/>
    <xf numFmtId="165" fontId="12" fillId="0" borderId="0" xfId="0" applyNumberFormat="1" applyFont="1" applyAlignment="1">
      <alignment wrapText="1"/>
    </xf>
    <xf numFmtId="166" fontId="4" fillId="0" borderId="0" xfId="0" applyNumberFormat="1" applyFont="1"/>
    <xf numFmtId="0" fontId="14" fillId="0" borderId="0" xfId="0" applyFont="1"/>
    <xf numFmtId="164" fontId="0" fillId="0" borderId="0" xfId="0" applyNumberFormat="1"/>
    <xf numFmtId="0" fontId="15" fillId="0" borderId="70" xfId="0" applyFont="1" applyBorder="1"/>
    <xf numFmtId="166" fontId="15" fillId="0" borderId="70" xfId="0" applyNumberFormat="1" applyFont="1" applyBorder="1"/>
    <xf numFmtId="164" fontId="15" fillId="0" borderId="70" xfId="0" applyNumberFormat="1" applyFont="1" applyBorder="1"/>
    <xf numFmtId="0" fontId="16" fillId="0" borderId="70" xfId="0" applyFont="1" applyBorder="1"/>
    <xf numFmtId="164" fontId="4" fillId="0" borderId="1" xfId="0" applyNumberFormat="1" applyFont="1" applyFill="1" applyBorder="1"/>
    <xf numFmtId="164" fontId="2" fillId="0" borderId="1" xfId="0" applyNumberFormat="1" applyFont="1" applyFill="1" applyBorder="1"/>
    <xf numFmtId="0" fontId="5" fillId="0" borderId="51" xfId="0" applyFont="1" applyFill="1" applyBorder="1"/>
    <xf numFmtId="0" fontId="4" fillId="0" borderId="5" xfId="0" applyFont="1" applyFill="1" applyBorder="1"/>
    <xf numFmtId="164" fontId="4" fillId="0" borderId="5" xfId="0" applyNumberFormat="1" applyFont="1" applyFill="1" applyBorder="1"/>
    <xf numFmtId="0" fontId="4" fillId="0" borderId="6" xfId="0" applyFont="1" applyFill="1" applyBorder="1"/>
    <xf numFmtId="164" fontId="4" fillId="0" borderId="6" xfId="0" applyNumberFormat="1" applyFont="1" applyFill="1" applyBorder="1"/>
    <xf numFmtId="0" fontId="1" fillId="0" borderId="62" xfId="0" applyFont="1" applyFill="1" applyBorder="1"/>
    <xf numFmtId="0" fontId="5" fillId="0" borderId="95" xfId="0" applyFont="1" applyFill="1" applyBorder="1" applyAlignment="1">
      <alignment horizontal="center"/>
    </xf>
    <xf numFmtId="0" fontId="1" fillId="0" borderId="78" xfId="0" applyFont="1" applyFill="1" applyBorder="1"/>
    <xf numFmtId="0" fontId="1" fillId="0" borderId="96" xfId="0" applyFont="1" applyFill="1" applyBorder="1"/>
    <xf numFmtId="164" fontId="1" fillId="0" borderId="97" xfId="0" applyNumberFormat="1" applyFont="1" applyFill="1" applyBorder="1"/>
    <xf numFmtId="164" fontId="4" fillId="0" borderId="98" xfId="0" applyNumberFormat="1" applyFont="1" applyFill="1" applyBorder="1"/>
    <xf numFmtId="166" fontId="17" fillId="0" borderId="0" xfId="0" applyNumberFormat="1" applyFont="1" applyAlignment="1">
      <alignment wrapText="1"/>
    </xf>
    <xf numFmtId="164" fontId="17" fillId="0" borderId="0" xfId="0" applyNumberFormat="1" applyFont="1" applyAlignment="1">
      <alignment wrapText="1"/>
    </xf>
    <xf numFmtId="0" fontId="17" fillId="0" borderId="0" xfId="0" applyFont="1" applyAlignment="1">
      <alignment wrapText="1"/>
    </xf>
    <xf numFmtId="0" fontId="17" fillId="0" borderId="0" xfId="0" applyFont="1"/>
    <xf numFmtId="166" fontId="17" fillId="0" borderId="0" xfId="0" applyNumberFormat="1" applyFont="1"/>
    <xf numFmtId="0" fontId="18" fillId="0" borderId="0" xfId="0" applyFont="1"/>
    <xf numFmtId="0" fontId="4" fillId="0" borderId="1" xfId="0" applyFont="1" applyFill="1" applyBorder="1" applyAlignment="1">
      <alignment wrapText="1"/>
    </xf>
    <xf numFmtId="0" fontId="6" fillId="0" borderId="29" xfId="0" applyFont="1" applyFill="1" applyBorder="1" applyAlignment="1">
      <alignment wrapText="1"/>
    </xf>
    <xf numFmtId="0" fontId="6" fillId="0" borderId="30" xfId="0" applyFont="1" applyFill="1" applyBorder="1" applyAlignment="1">
      <alignment wrapText="1"/>
    </xf>
    <xf numFmtId="0" fontId="6" fillId="0" borderId="31" xfId="0" applyFont="1" applyFill="1" applyBorder="1" applyAlignment="1">
      <alignment wrapText="1"/>
    </xf>
    <xf numFmtId="0" fontId="5" fillId="0" borderId="29" xfId="0" applyFont="1" applyFill="1" applyBorder="1" applyAlignment="1">
      <alignment wrapText="1"/>
    </xf>
    <xf numFmtId="0" fontId="1" fillId="0" borderId="30" xfId="0" applyFont="1" applyFill="1" applyBorder="1" applyAlignment="1">
      <alignment wrapText="1"/>
    </xf>
    <xf numFmtId="0" fontId="1" fillId="0" borderId="31" xfId="0" applyFont="1" applyFill="1" applyBorder="1" applyAlignment="1">
      <alignment wrapText="1"/>
    </xf>
    <xf numFmtId="0" fontId="5" fillId="0" borderId="39" xfId="0" applyFont="1" applyFill="1" applyBorder="1" applyAlignment="1">
      <alignment wrapText="1"/>
    </xf>
    <xf numFmtId="0" fontId="1" fillId="0" borderId="40" xfId="0" applyFont="1" applyFill="1" applyBorder="1" applyAlignment="1">
      <alignment wrapText="1"/>
    </xf>
    <xf numFmtId="0" fontId="1" fillId="0" borderId="41" xfId="0" applyFont="1" applyFill="1" applyBorder="1" applyAlignment="1">
      <alignment wrapText="1"/>
    </xf>
    <xf numFmtId="0" fontId="7" fillId="0" borderId="29" xfId="0" applyFont="1" applyFill="1" applyBorder="1" applyAlignment="1">
      <alignment wrapText="1"/>
    </xf>
    <xf numFmtId="0" fontId="7" fillId="0" borderId="30" xfId="0" applyFont="1" applyFill="1" applyBorder="1" applyAlignment="1">
      <alignment wrapText="1"/>
    </xf>
    <xf numFmtId="0" fontId="7" fillId="0" borderId="31" xfId="0" applyFont="1" applyFill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90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4" fillId="0" borderId="3" xfId="0" applyFont="1" applyFill="1" applyBorder="1" applyAlignment="1">
      <alignment wrapText="1"/>
    </xf>
    <xf numFmtId="0" fontId="1" fillId="0" borderId="90" xfId="0" applyFont="1" applyFill="1" applyBorder="1" applyAlignment="1">
      <alignment wrapText="1"/>
    </xf>
    <xf numFmtId="0" fontId="1" fillId="0" borderId="13" xfId="0" applyFont="1" applyFill="1" applyBorder="1" applyAlignment="1">
      <alignment wrapText="1"/>
    </xf>
  </cellXfs>
  <cellStyles count="1"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3"/>
  <sheetViews>
    <sheetView workbookViewId="0"/>
  </sheetViews>
  <sheetFormatPr defaultColWidth="0" defaultRowHeight="15" x14ac:dyDescent="0.25"/>
  <cols>
    <col min="1" max="1" width="35.7109375" customWidth="1"/>
    <col min="2" max="3" width="15.7109375" customWidth="1"/>
    <col min="4" max="5" width="8.7109375" customWidth="1"/>
    <col min="6" max="6" width="16.7109375" customWidth="1"/>
    <col min="7" max="7" width="15.7109375" customWidth="1"/>
    <col min="8" max="8" width="3.7109375" customWidth="1"/>
    <col min="9" max="26" width="0" hidden="1" customWidth="1"/>
    <col min="27" max="16384" width="8.85546875" hidden="1"/>
  </cols>
  <sheetData>
    <row r="1" spans="1:26" x14ac:dyDescent="0.25">
      <c r="A1" s="3"/>
      <c r="B1" s="3"/>
      <c r="C1" s="3"/>
      <c r="D1" s="3"/>
      <c r="E1" s="3"/>
      <c r="F1" s="3"/>
      <c r="G1" s="3"/>
    </row>
    <row r="2" spans="1:26" x14ac:dyDescent="0.25">
      <c r="A2" s="4" t="s">
        <v>0</v>
      </c>
      <c r="B2" s="3"/>
      <c r="C2" s="3"/>
      <c r="D2" s="3"/>
      <c r="E2" s="3"/>
      <c r="F2" s="6" t="s">
        <v>2</v>
      </c>
      <c r="G2" s="6"/>
    </row>
    <row r="3" spans="1:26" x14ac:dyDescent="0.25">
      <c r="A3" s="197" t="s">
        <v>1</v>
      </c>
      <c r="B3" s="197"/>
      <c r="C3" s="197"/>
      <c r="D3" s="197"/>
      <c r="E3" s="197"/>
      <c r="F3" s="7" t="s">
        <v>3</v>
      </c>
      <c r="G3" s="7" t="s">
        <v>4</v>
      </c>
    </row>
    <row r="4" spans="1:26" x14ac:dyDescent="0.25">
      <c r="A4" s="197"/>
      <c r="B4" s="197"/>
      <c r="C4" s="197"/>
      <c r="D4" s="197"/>
      <c r="E4" s="197"/>
      <c r="F4" s="8">
        <v>0.2</v>
      </c>
      <c r="G4" s="8">
        <v>0</v>
      </c>
    </row>
    <row r="5" spans="1:26" x14ac:dyDescent="0.25">
      <c r="A5" s="3"/>
      <c r="B5" s="3"/>
      <c r="C5" s="3"/>
      <c r="D5" s="3"/>
      <c r="E5" s="3"/>
      <c r="F5" s="3"/>
      <c r="G5" s="3"/>
    </row>
    <row r="6" spans="1:26" x14ac:dyDescent="0.25">
      <c r="A6" s="9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9" t="s">
        <v>11</v>
      </c>
    </row>
    <row r="7" spans="1:26" x14ac:dyDescent="0.25">
      <c r="A7" s="180" t="s">
        <v>12</v>
      </c>
      <c r="B7" s="65">
        <f>'SO 5407'!I25-Rekapitulácia!D7</f>
        <v>0</v>
      </c>
      <c r="C7" s="65">
        <f>'Kryci_list 5407'!J26</f>
        <v>0</v>
      </c>
      <c r="D7" s="65">
        <f>'Kryci_list 5407'!J18</f>
        <v>0</v>
      </c>
      <c r="E7" s="65">
        <f>'Kryci_list 5407'!J17</f>
        <v>0</v>
      </c>
      <c r="F7" s="65">
        <v>0</v>
      </c>
      <c r="G7" s="65">
        <f>B7+C7+D7+E7+F7</f>
        <v>0</v>
      </c>
      <c r="K7">
        <f>'SO 5407'!K25</f>
        <v>0</v>
      </c>
      <c r="Q7">
        <v>30.126000000000001</v>
      </c>
    </row>
    <row r="8" spans="1:26" x14ac:dyDescent="0.25">
      <c r="A8" s="183" t="s">
        <v>97</v>
      </c>
      <c r="B8" s="184">
        <f>SUM(B7:B7)</f>
        <v>0</v>
      </c>
      <c r="C8" s="184">
        <f>SUM(C7:C7)</f>
        <v>0</v>
      </c>
      <c r="D8" s="184">
        <f>SUM(D7:D7)</f>
        <v>0</v>
      </c>
      <c r="E8" s="184">
        <f>SUM(E7:E7)</f>
        <v>0</v>
      </c>
      <c r="F8" s="184">
        <f>SUM(F7:F7)</f>
        <v>0</v>
      </c>
      <c r="G8" s="184">
        <f>SUM(G7:G7)-SUM(Z7:Z7)</f>
        <v>0</v>
      </c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</row>
    <row r="9" spans="1:26" x14ac:dyDescent="0.25">
      <c r="A9" s="181" t="s">
        <v>98</v>
      </c>
      <c r="B9" s="182">
        <f>G8-SUM(Rekapitulácia!K7:'Rekapitulácia'!K7)*1</f>
        <v>0</v>
      </c>
      <c r="C9" s="182"/>
      <c r="D9" s="182"/>
      <c r="E9" s="182"/>
      <c r="F9" s="182"/>
      <c r="G9" s="182">
        <f>ROUND(((ROUND(B9,2)*20)/100),2)*1</f>
        <v>0</v>
      </c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</row>
    <row r="10" spans="1:26" x14ac:dyDescent="0.25">
      <c r="A10" s="5" t="s">
        <v>99</v>
      </c>
      <c r="B10" s="178">
        <f>(G8-B9)</f>
        <v>0</v>
      </c>
      <c r="C10" s="178"/>
      <c r="D10" s="178"/>
      <c r="E10" s="178"/>
      <c r="F10" s="178"/>
      <c r="G10" s="178">
        <f>ROUND(((ROUND(B10,2)*0)/100),2)</f>
        <v>0</v>
      </c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</row>
    <row r="11" spans="1:26" x14ac:dyDescent="0.25">
      <c r="A11" s="5" t="s">
        <v>100</v>
      </c>
      <c r="B11" s="178"/>
      <c r="C11" s="178"/>
      <c r="D11" s="178"/>
      <c r="E11" s="178"/>
      <c r="F11" s="178"/>
      <c r="G11" s="178">
        <f>SUM(G8:G10)</f>
        <v>0</v>
      </c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</row>
    <row r="12" spans="1:26" x14ac:dyDescent="0.25">
      <c r="A12" s="10"/>
      <c r="B12" s="179"/>
      <c r="C12" s="179"/>
      <c r="D12" s="179"/>
      <c r="E12" s="179"/>
      <c r="F12" s="179"/>
      <c r="G12" s="179"/>
    </row>
    <row r="13" spans="1:26" x14ac:dyDescent="0.25">
      <c r="A13" s="10"/>
      <c r="B13" s="179"/>
      <c r="C13" s="179"/>
      <c r="D13" s="179"/>
      <c r="E13" s="179"/>
      <c r="F13" s="179"/>
      <c r="G13" s="179"/>
    </row>
    <row r="14" spans="1:26" x14ac:dyDescent="0.25">
      <c r="A14" s="10"/>
      <c r="B14" s="179"/>
      <c r="C14" s="179"/>
      <c r="D14" s="179"/>
      <c r="E14" s="179"/>
      <c r="F14" s="179"/>
      <c r="G14" s="179"/>
    </row>
    <row r="15" spans="1:26" x14ac:dyDescent="0.25">
      <c r="A15" s="10"/>
      <c r="B15" s="179"/>
      <c r="C15" s="179"/>
      <c r="D15" s="179"/>
      <c r="E15" s="179"/>
      <c r="F15" s="179"/>
      <c r="G15" s="179"/>
    </row>
    <row r="16" spans="1:26" x14ac:dyDescent="0.25">
      <c r="A16" s="10"/>
      <c r="B16" s="179"/>
      <c r="C16" s="179"/>
      <c r="D16" s="179"/>
      <c r="E16" s="179"/>
      <c r="F16" s="179"/>
      <c r="G16" s="179"/>
    </row>
    <row r="17" spans="1:7" x14ac:dyDescent="0.25">
      <c r="A17" s="10"/>
      <c r="B17" s="179"/>
      <c r="C17" s="179"/>
      <c r="D17" s="179"/>
      <c r="E17" s="179"/>
      <c r="F17" s="179"/>
      <c r="G17" s="179"/>
    </row>
    <row r="18" spans="1:7" x14ac:dyDescent="0.25">
      <c r="A18" s="10"/>
      <c r="B18" s="179"/>
      <c r="C18" s="179"/>
      <c r="D18" s="179"/>
      <c r="E18" s="179"/>
      <c r="F18" s="179"/>
      <c r="G18" s="179"/>
    </row>
    <row r="19" spans="1:7" x14ac:dyDescent="0.25">
      <c r="A19" s="10"/>
      <c r="B19" s="179"/>
      <c r="C19" s="179"/>
      <c r="D19" s="179"/>
      <c r="E19" s="179"/>
      <c r="F19" s="179"/>
      <c r="G19" s="179"/>
    </row>
    <row r="20" spans="1:7" x14ac:dyDescent="0.25">
      <c r="A20" s="10"/>
      <c r="B20" s="179"/>
      <c r="C20" s="179"/>
      <c r="D20" s="179"/>
      <c r="E20" s="179"/>
      <c r="F20" s="179"/>
      <c r="G20" s="179"/>
    </row>
    <row r="21" spans="1:7" x14ac:dyDescent="0.25">
      <c r="A21" s="10"/>
      <c r="B21" s="179"/>
      <c r="C21" s="179"/>
      <c r="D21" s="179"/>
      <c r="E21" s="179"/>
      <c r="F21" s="179"/>
      <c r="G21" s="179"/>
    </row>
    <row r="22" spans="1:7" x14ac:dyDescent="0.25">
      <c r="A22" s="10"/>
      <c r="B22" s="179"/>
      <c r="C22" s="179"/>
      <c r="D22" s="179"/>
      <c r="E22" s="179"/>
      <c r="F22" s="179"/>
      <c r="G22" s="179"/>
    </row>
    <row r="23" spans="1:7" x14ac:dyDescent="0.25">
      <c r="A23" s="10"/>
      <c r="B23" s="179"/>
      <c r="C23" s="179"/>
      <c r="D23" s="179"/>
      <c r="E23" s="179"/>
      <c r="F23" s="179"/>
      <c r="G23" s="179"/>
    </row>
    <row r="24" spans="1:7" x14ac:dyDescent="0.25">
      <c r="A24" s="10"/>
      <c r="B24" s="179"/>
      <c r="C24" s="179"/>
      <c r="D24" s="179"/>
      <c r="E24" s="179"/>
      <c r="F24" s="179"/>
      <c r="G24" s="179"/>
    </row>
    <row r="25" spans="1:7" x14ac:dyDescent="0.25">
      <c r="A25" s="10"/>
      <c r="B25" s="179"/>
      <c r="C25" s="179"/>
      <c r="D25" s="179"/>
      <c r="E25" s="179"/>
      <c r="F25" s="179"/>
      <c r="G25" s="179"/>
    </row>
    <row r="26" spans="1:7" x14ac:dyDescent="0.25">
      <c r="A26" s="10"/>
      <c r="B26" s="179"/>
      <c r="C26" s="179"/>
      <c r="D26" s="179"/>
      <c r="E26" s="179"/>
      <c r="F26" s="179"/>
      <c r="G26" s="179"/>
    </row>
    <row r="27" spans="1:7" x14ac:dyDescent="0.25">
      <c r="A27" s="10"/>
      <c r="B27" s="179"/>
      <c r="C27" s="179"/>
      <c r="D27" s="179"/>
      <c r="E27" s="179"/>
      <c r="F27" s="179"/>
      <c r="G27" s="179"/>
    </row>
    <row r="28" spans="1:7" x14ac:dyDescent="0.25">
      <c r="A28" s="10"/>
      <c r="B28" s="179"/>
      <c r="C28" s="179"/>
      <c r="D28" s="179"/>
      <c r="E28" s="179"/>
      <c r="F28" s="179"/>
      <c r="G28" s="179"/>
    </row>
    <row r="29" spans="1:7" x14ac:dyDescent="0.25">
      <c r="A29" s="10"/>
      <c r="B29" s="179"/>
      <c r="C29" s="179"/>
      <c r="D29" s="179"/>
      <c r="E29" s="179"/>
      <c r="F29" s="179"/>
      <c r="G29" s="179"/>
    </row>
    <row r="30" spans="1:7" x14ac:dyDescent="0.25">
      <c r="A30" s="10"/>
      <c r="B30" s="179"/>
      <c r="C30" s="179"/>
      <c r="D30" s="179"/>
      <c r="E30" s="179"/>
      <c r="F30" s="179"/>
      <c r="G30" s="179"/>
    </row>
    <row r="31" spans="1:7" x14ac:dyDescent="0.25">
      <c r="A31" s="10"/>
      <c r="B31" s="179"/>
      <c r="C31" s="179"/>
      <c r="D31" s="179"/>
      <c r="E31" s="179"/>
      <c r="F31" s="179"/>
      <c r="G31" s="179"/>
    </row>
    <row r="32" spans="1:7" x14ac:dyDescent="0.25">
      <c r="A32" s="10"/>
      <c r="B32" s="179"/>
      <c r="C32" s="179"/>
      <c r="D32" s="179"/>
      <c r="E32" s="179"/>
      <c r="F32" s="179"/>
      <c r="G32" s="179"/>
    </row>
    <row r="33" spans="1:7" x14ac:dyDescent="0.25">
      <c r="A33" s="10"/>
      <c r="B33" s="179"/>
      <c r="C33" s="179"/>
      <c r="D33" s="179"/>
      <c r="E33" s="179"/>
      <c r="F33" s="179"/>
      <c r="G33" s="179"/>
    </row>
    <row r="34" spans="1:7" x14ac:dyDescent="0.25">
      <c r="A34" s="1"/>
      <c r="B34" s="139"/>
      <c r="C34" s="139"/>
      <c r="D34" s="139"/>
      <c r="E34" s="139"/>
      <c r="F34" s="139"/>
      <c r="G34" s="139"/>
    </row>
    <row r="35" spans="1:7" x14ac:dyDescent="0.25">
      <c r="A35" s="1"/>
      <c r="B35" s="139"/>
      <c r="C35" s="139"/>
      <c r="D35" s="139"/>
      <c r="E35" s="139"/>
      <c r="F35" s="139"/>
      <c r="G35" s="139"/>
    </row>
    <row r="36" spans="1:7" x14ac:dyDescent="0.25">
      <c r="A36" s="1"/>
      <c r="B36" s="139"/>
      <c r="C36" s="139"/>
      <c r="D36" s="139"/>
      <c r="E36" s="139"/>
      <c r="F36" s="139"/>
      <c r="G36" s="139"/>
    </row>
    <row r="37" spans="1:7" x14ac:dyDescent="0.25">
      <c r="A37" s="1"/>
      <c r="B37" s="139"/>
      <c r="C37" s="139"/>
      <c r="D37" s="139"/>
      <c r="E37" s="139"/>
      <c r="F37" s="139"/>
      <c r="G37" s="139"/>
    </row>
    <row r="38" spans="1:7" x14ac:dyDescent="0.25">
      <c r="A38" s="1"/>
      <c r="B38" s="139"/>
      <c r="C38" s="139"/>
      <c r="D38" s="139"/>
      <c r="E38" s="139"/>
      <c r="F38" s="139"/>
      <c r="G38" s="139"/>
    </row>
    <row r="39" spans="1:7" x14ac:dyDescent="0.25">
      <c r="A39" s="1"/>
      <c r="B39" s="139"/>
      <c r="C39" s="139"/>
      <c r="D39" s="139"/>
      <c r="E39" s="139"/>
      <c r="F39" s="139"/>
      <c r="G39" s="139"/>
    </row>
    <row r="40" spans="1:7" x14ac:dyDescent="0.25">
      <c r="A40" s="1"/>
      <c r="B40" s="139"/>
      <c r="C40" s="139"/>
      <c r="D40" s="139"/>
      <c r="E40" s="139"/>
      <c r="F40" s="139"/>
      <c r="G40" s="139"/>
    </row>
    <row r="41" spans="1:7" x14ac:dyDescent="0.25">
      <c r="A41" s="1"/>
      <c r="B41" s="139"/>
      <c r="C41" s="139"/>
      <c r="D41" s="139"/>
      <c r="E41" s="139"/>
      <c r="F41" s="139"/>
      <c r="G41" s="139"/>
    </row>
    <row r="42" spans="1:7" x14ac:dyDescent="0.25">
      <c r="A42" s="1"/>
      <c r="B42" s="139"/>
      <c r="C42" s="139"/>
      <c r="D42" s="139"/>
      <c r="E42" s="139"/>
      <c r="F42" s="139"/>
      <c r="G42" s="139"/>
    </row>
    <row r="43" spans="1:7" x14ac:dyDescent="0.25">
      <c r="A43" s="1"/>
      <c r="B43" s="139"/>
      <c r="C43" s="139"/>
      <c r="D43" s="139"/>
      <c r="E43" s="139"/>
      <c r="F43" s="139"/>
      <c r="G43" s="139"/>
    </row>
    <row r="44" spans="1:7" x14ac:dyDescent="0.25">
      <c r="A44" s="1"/>
      <c r="B44" s="139"/>
      <c r="C44" s="139"/>
      <c r="D44" s="139"/>
      <c r="E44" s="139"/>
      <c r="F44" s="139"/>
      <c r="G44" s="139"/>
    </row>
    <row r="45" spans="1:7" x14ac:dyDescent="0.25">
      <c r="A45" s="1"/>
      <c r="B45" s="139"/>
      <c r="C45" s="139"/>
      <c r="D45" s="139"/>
      <c r="E45" s="139"/>
      <c r="F45" s="139"/>
      <c r="G45" s="139"/>
    </row>
    <row r="46" spans="1:7" x14ac:dyDescent="0.25">
      <c r="A46" s="1"/>
      <c r="B46" s="139"/>
      <c r="C46" s="139"/>
      <c r="D46" s="139"/>
      <c r="E46" s="139"/>
      <c r="F46" s="139"/>
      <c r="G46" s="139"/>
    </row>
    <row r="47" spans="1:7" x14ac:dyDescent="0.25">
      <c r="A47" s="1"/>
      <c r="B47" s="139"/>
      <c r="C47" s="139"/>
      <c r="D47" s="139"/>
      <c r="E47" s="139"/>
      <c r="F47" s="139"/>
      <c r="G47" s="139"/>
    </row>
    <row r="48" spans="1:7" x14ac:dyDescent="0.25">
      <c r="A48" s="1"/>
      <c r="B48" s="139"/>
      <c r="C48" s="139"/>
      <c r="D48" s="139"/>
      <c r="E48" s="139"/>
      <c r="F48" s="139"/>
      <c r="G48" s="139"/>
    </row>
    <row r="49" spans="1:7" x14ac:dyDescent="0.25">
      <c r="A49" s="1"/>
      <c r="B49" s="139"/>
      <c r="C49" s="139"/>
      <c r="D49" s="139"/>
      <c r="E49" s="139"/>
      <c r="F49" s="139"/>
      <c r="G49" s="139"/>
    </row>
    <row r="50" spans="1:7" x14ac:dyDescent="0.25">
      <c r="A50" s="1"/>
      <c r="B50" s="139"/>
      <c r="C50" s="139"/>
      <c r="D50" s="139"/>
      <c r="E50" s="139"/>
      <c r="F50" s="139"/>
      <c r="G50" s="139"/>
    </row>
    <row r="51" spans="1:7" x14ac:dyDescent="0.25">
      <c r="B51" s="173"/>
      <c r="C51" s="173"/>
      <c r="D51" s="173"/>
      <c r="E51" s="173"/>
      <c r="F51" s="173"/>
      <c r="G51" s="173"/>
    </row>
    <row r="52" spans="1:7" x14ac:dyDescent="0.25">
      <c r="B52" s="173"/>
      <c r="C52" s="173"/>
      <c r="D52" s="173"/>
      <c r="E52" s="173"/>
      <c r="F52" s="173"/>
      <c r="G52" s="173"/>
    </row>
    <row r="53" spans="1:7" x14ac:dyDescent="0.25">
      <c r="B53" s="173"/>
      <c r="C53" s="173"/>
      <c r="D53" s="173"/>
      <c r="E53" s="173"/>
      <c r="F53" s="173"/>
      <c r="G53" s="173"/>
    </row>
    <row r="54" spans="1:7" x14ac:dyDescent="0.25">
      <c r="B54" s="173"/>
      <c r="C54" s="173"/>
      <c r="D54" s="173"/>
      <c r="E54" s="173"/>
      <c r="F54" s="173"/>
      <c r="G54" s="173"/>
    </row>
    <row r="55" spans="1:7" x14ac:dyDescent="0.25">
      <c r="B55" s="173"/>
      <c r="C55" s="173"/>
      <c r="D55" s="173"/>
      <c r="E55" s="173"/>
      <c r="F55" s="173"/>
      <c r="G55" s="173"/>
    </row>
    <row r="56" spans="1:7" x14ac:dyDescent="0.25">
      <c r="B56" s="173"/>
      <c r="C56" s="173"/>
      <c r="D56" s="173"/>
      <c r="E56" s="173"/>
      <c r="F56" s="173"/>
      <c r="G56" s="173"/>
    </row>
    <row r="57" spans="1:7" x14ac:dyDescent="0.25">
      <c r="B57" s="173"/>
      <c r="C57" s="173"/>
      <c r="D57" s="173"/>
      <c r="E57" s="173"/>
      <c r="F57" s="173"/>
      <c r="G57" s="173"/>
    </row>
    <row r="58" spans="1:7" x14ac:dyDescent="0.25">
      <c r="B58" s="173"/>
      <c r="C58" s="173"/>
      <c r="D58" s="173"/>
      <c r="E58" s="173"/>
      <c r="F58" s="173"/>
      <c r="G58" s="173"/>
    </row>
    <row r="59" spans="1:7" x14ac:dyDescent="0.25">
      <c r="B59" s="173"/>
      <c r="C59" s="173"/>
      <c r="D59" s="173"/>
      <c r="E59" s="173"/>
      <c r="F59" s="173"/>
      <c r="G59" s="173"/>
    </row>
    <row r="60" spans="1:7" x14ac:dyDescent="0.25">
      <c r="B60" s="173"/>
      <c r="C60" s="173"/>
      <c r="D60" s="173"/>
      <c r="E60" s="173"/>
      <c r="F60" s="173"/>
      <c r="G60" s="173"/>
    </row>
    <row r="61" spans="1:7" x14ac:dyDescent="0.25">
      <c r="B61" s="173"/>
      <c r="C61" s="173"/>
      <c r="D61" s="173"/>
      <c r="E61" s="173"/>
      <c r="F61" s="173"/>
      <c r="G61" s="173"/>
    </row>
    <row r="62" spans="1:7" x14ac:dyDescent="0.25">
      <c r="B62" s="173"/>
      <c r="C62" s="173"/>
      <c r="D62" s="173"/>
      <c r="E62" s="173"/>
      <c r="F62" s="173"/>
      <c r="G62" s="173"/>
    </row>
    <row r="63" spans="1:7" x14ac:dyDescent="0.25">
      <c r="B63" s="173"/>
      <c r="C63" s="173"/>
      <c r="D63" s="173"/>
      <c r="E63" s="173"/>
      <c r="F63" s="173"/>
      <c r="G63" s="173"/>
    </row>
    <row r="64" spans="1:7" x14ac:dyDescent="0.25">
      <c r="B64" s="173"/>
      <c r="C64" s="173"/>
      <c r="D64" s="173"/>
      <c r="E64" s="173"/>
      <c r="F64" s="173"/>
      <c r="G64" s="173"/>
    </row>
    <row r="65" spans="2:7" x14ac:dyDescent="0.25">
      <c r="B65" s="173"/>
      <c r="C65" s="173"/>
      <c r="D65" s="173"/>
      <c r="E65" s="173"/>
      <c r="F65" s="173"/>
      <c r="G65" s="173"/>
    </row>
    <row r="66" spans="2:7" x14ac:dyDescent="0.25">
      <c r="B66" s="173"/>
      <c r="C66" s="173"/>
      <c r="D66" s="173"/>
      <c r="E66" s="173"/>
      <c r="F66" s="173"/>
      <c r="G66" s="173"/>
    </row>
    <row r="67" spans="2:7" x14ac:dyDescent="0.25">
      <c r="B67" s="173"/>
      <c r="C67" s="173"/>
      <c r="D67" s="173"/>
      <c r="E67" s="173"/>
      <c r="F67" s="173"/>
      <c r="G67" s="173"/>
    </row>
    <row r="68" spans="2:7" x14ac:dyDescent="0.25">
      <c r="B68" s="173"/>
      <c r="C68" s="173"/>
      <c r="D68" s="173"/>
      <c r="E68" s="173"/>
      <c r="F68" s="173"/>
      <c r="G68" s="173"/>
    </row>
    <row r="69" spans="2:7" x14ac:dyDescent="0.25">
      <c r="B69" s="173"/>
      <c r="C69" s="173"/>
      <c r="D69" s="173"/>
      <c r="E69" s="173"/>
      <c r="F69" s="173"/>
      <c r="G69" s="173"/>
    </row>
    <row r="70" spans="2:7" x14ac:dyDescent="0.25">
      <c r="B70" s="173"/>
      <c r="C70" s="173"/>
      <c r="D70" s="173"/>
      <c r="E70" s="173"/>
      <c r="F70" s="173"/>
      <c r="G70" s="173"/>
    </row>
    <row r="71" spans="2:7" x14ac:dyDescent="0.25">
      <c r="B71" s="173"/>
      <c r="C71" s="173"/>
      <c r="D71" s="173"/>
      <c r="E71" s="173"/>
      <c r="F71" s="173"/>
      <c r="G71" s="173"/>
    </row>
    <row r="72" spans="2:7" x14ac:dyDescent="0.25">
      <c r="B72" s="173"/>
      <c r="C72" s="173"/>
      <c r="D72" s="173"/>
      <c r="E72" s="173"/>
      <c r="F72" s="173"/>
      <c r="G72" s="173"/>
    </row>
    <row r="73" spans="2:7" x14ac:dyDescent="0.25">
      <c r="B73" s="173"/>
      <c r="C73" s="173"/>
      <c r="D73" s="173"/>
      <c r="E73" s="173"/>
      <c r="F73" s="173"/>
      <c r="G73" s="173"/>
    </row>
    <row r="74" spans="2:7" x14ac:dyDescent="0.25">
      <c r="B74" s="173"/>
      <c r="C74" s="173"/>
      <c r="D74" s="173"/>
      <c r="E74" s="173"/>
      <c r="F74" s="173"/>
      <c r="G74" s="173"/>
    </row>
    <row r="75" spans="2:7" x14ac:dyDescent="0.25">
      <c r="B75" s="173"/>
      <c r="C75" s="173"/>
      <c r="D75" s="173"/>
      <c r="E75" s="173"/>
      <c r="F75" s="173"/>
      <c r="G75" s="173"/>
    </row>
    <row r="76" spans="2:7" x14ac:dyDescent="0.25">
      <c r="B76" s="173"/>
      <c r="C76" s="173"/>
      <c r="D76" s="173"/>
      <c r="E76" s="173"/>
      <c r="F76" s="173"/>
      <c r="G76" s="173"/>
    </row>
    <row r="77" spans="2:7" x14ac:dyDescent="0.25">
      <c r="B77" s="173"/>
      <c r="C77" s="173"/>
      <c r="D77" s="173"/>
      <c r="E77" s="173"/>
      <c r="F77" s="173"/>
      <c r="G77" s="173"/>
    </row>
    <row r="78" spans="2:7" x14ac:dyDescent="0.25">
      <c r="B78" s="173"/>
      <c r="C78" s="173"/>
      <c r="D78" s="173"/>
      <c r="E78" s="173"/>
      <c r="F78" s="173"/>
      <c r="G78" s="173"/>
    </row>
    <row r="79" spans="2:7" x14ac:dyDescent="0.25">
      <c r="B79" s="173"/>
      <c r="C79" s="173"/>
      <c r="D79" s="173"/>
      <c r="E79" s="173"/>
      <c r="F79" s="173"/>
      <c r="G79" s="173"/>
    </row>
    <row r="80" spans="2:7" x14ac:dyDescent="0.25">
      <c r="B80" s="173"/>
      <c r="C80" s="173"/>
      <c r="D80" s="173"/>
      <c r="E80" s="173"/>
      <c r="F80" s="173"/>
      <c r="G80" s="173"/>
    </row>
    <row r="81" spans="2:7" x14ac:dyDescent="0.25">
      <c r="B81" s="173"/>
      <c r="C81" s="173"/>
      <c r="D81" s="173"/>
      <c r="E81" s="173"/>
      <c r="F81" s="173"/>
      <c r="G81" s="173"/>
    </row>
    <row r="82" spans="2:7" x14ac:dyDescent="0.25">
      <c r="B82" s="173"/>
      <c r="C82" s="173"/>
      <c r="D82" s="173"/>
      <c r="E82" s="173"/>
      <c r="F82" s="173"/>
      <c r="G82" s="173"/>
    </row>
    <row r="83" spans="2:7" x14ac:dyDescent="0.25">
      <c r="B83" s="173"/>
      <c r="C83" s="173"/>
      <c r="D83" s="173"/>
      <c r="E83" s="173"/>
      <c r="F83" s="173"/>
      <c r="G83" s="173"/>
    </row>
    <row r="84" spans="2:7" x14ac:dyDescent="0.25">
      <c r="B84" s="173"/>
      <c r="C84" s="173"/>
      <c r="D84" s="173"/>
      <c r="E84" s="173"/>
      <c r="F84" s="173"/>
      <c r="G84" s="173"/>
    </row>
    <row r="85" spans="2:7" x14ac:dyDescent="0.25">
      <c r="B85" s="173"/>
      <c r="C85" s="173"/>
      <c r="D85" s="173"/>
      <c r="E85" s="173"/>
      <c r="F85" s="173"/>
      <c r="G85" s="173"/>
    </row>
    <row r="86" spans="2:7" x14ac:dyDescent="0.25">
      <c r="B86" s="173"/>
      <c r="C86" s="173"/>
      <c r="D86" s="173"/>
      <c r="E86" s="173"/>
      <c r="F86" s="173"/>
      <c r="G86" s="173"/>
    </row>
    <row r="87" spans="2:7" x14ac:dyDescent="0.25">
      <c r="B87" s="173"/>
      <c r="C87" s="173"/>
      <c r="D87" s="173"/>
      <c r="E87" s="173"/>
      <c r="F87" s="173"/>
      <c r="G87" s="173"/>
    </row>
    <row r="88" spans="2:7" x14ac:dyDescent="0.25">
      <c r="B88" s="173"/>
      <c r="C88" s="173"/>
      <c r="D88" s="173"/>
      <c r="E88" s="173"/>
      <c r="F88" s="173"/>
      <c r="G88" s="173"/>
    </row>
    <row r="89" spans="2:7" x14ac:dyDescent="0.25">
      <c r="B89" s="173"/>
      <c r="C89" s="173"/>
      <c r="D89" s="173"/>
      <c r="E89" s="173"/>
      <c r="F89" s="173"/>
      <c r="G89" s="173"/>
    </row>
    <row r="90" spans="2:7" x14ac:dyDescent="0.25">
      <c r="B90" s="173"/>
      <c r="C90" s="173"/>
      <c r="D90" s="173"/>
      <c r="E90" s="173"/>
      <c r="F90" s="173"/>
      <c r="G90" s="173"/>
    </row>
    <row r="91" spans="2:7" x14ac:dyDescent="0.25">
      <c r="B91" s="173"/>
      <c r="C91" s="173"/>
      <c r="D91" s="173"/>
      <c r="E91" s="173"/>
      <c r="F91" s="173"/>
      <c r="G91" s="173"/>
    </row>
    <row r="92" spans="2:7" x14ac:dyDescent="0.25">
      <c r="B92" s="173"/>
      <c r="C92" s="173"/>
      <c r="D92" s="173"/>
      <c r="E92" s="173"/>
      <c r="F92" s="173"/>
      <c r="G92" s="173"/>
    </row>
    <row r="93" spans="2:7" x14ac:dyDescent="0.25">
      <c r="B93" s="173"/>
      <c r="C93" s="173"/>
      <c r="D93" s="173"/>
      <c r="E93" s="173"/>
      <c r="F93" s="173"/>
      <c r="G93" s="173"/>
    </row>
    <row r="94" spans="2:7" x14ac:dyDescent="0.25">
      <c r="B94" s="173"/>
      <c r="C94" s="173"/>
      <c r="D94" s="173"/>
      <c r="E94" s="173"/>
      <c r="F94" s="173"/>
      <c r="G94" s="173"/>
    </row>
    <row r="95" spans="2:7" x14ac:dyDescent="0.25">
      <c r="B95" s="173"/>
      <c r="C95" s="173"/>
      <c r="D95" s="173"/>
      <c r="E95" s="173"/>
      <c r="F95" s="173"/>
      <c r="G95" s="173"/>
    </row>
    <row r="96" spans="2:7" x14ac:dyDescent="0.25">
      <c r="B96" s="173"/>
      <c r="C96" s="173"/>
      <c r="D96" s="173"/>
      <c r="E96" s="173"/>
      <c r="F96" s="173"/>
      <c r="G96" s="173"/>
    </row>
    <row r="97" spans="2:7" x14ac:dyDescent="0.25">
      <c r="B97" s="173"/>
      <c r="C97" s="173"/>
      <c r="D97" s="173"/>
      <c r="E97" s="173"/>
      <c r="F97" s="173"/>
      <c r="G97" s="173"/>
    </row>
    <row r="98" spans="2:7" x14ac:dyDescent="0.25">
      <c r="B98" s="173"/>
      <c r="C98" s="173"/>
      <c r="D98" s="173"/>
      <c r="E98" s="173"/>
      <c r="F98" s="173"/>
      <c r="G98" s="173"/>
    </row>
    <row r="99" spans="2:7" x14ac:dyDescent="0.25">
      <c r="B99" s="173"/>
      <c r="C99" s="173"/>
      <c r="D99" s="173"/>
      <c r="E99" s="173"/>
      <c r="F99" s="173"/>
      <c r="G99" s="173"/>
    </row>
    <row r="100" spans="2:7" x14ac:dyDescent="0.25">
      <c r="B100" s="173"/>
      <c r="C100" s="173"/>
      <c r="D100" s="173"/>
      <c r="E100" s="173"/>
      <c r="F100" s="173"/>
      <c r="G100" s="173"/>
    </row>
    <row r="101" spans="2:7" x14ac:dyDescent="0.25">
      <c r="B101" s="173"/>
      <c r="C101" s="173"/>
      <c r="D101" s="173"/>
      <c r="E101" s="173"/>
      <c r="F101" s="173"/>
      <c r="G101" s="173"/>
    </row>
    <row r="102" spans="2:7" x14ac:dyDescent="0.25">
      <c r="B102" s="173"/>
      <c r="C102" s="173"/>
      <c r="D102" s="173"/>
      <c r="E102" s="173"/>
      <c r="F102" s="173"/>
      <c r="G102" s="173"/>
    </row>
    <row r="103" spans="2:7" x14ac:dyDescent="0.25">
      <c r="B103" s="173"/>
      <c r="C103" s="173"/>
      <c r="D103" s="173"/>
      <c r="E103" s="173"/>
      <c r="F103" s="173"/>
      <c r="G103" s="173"/>
    </row>
  </sheetData>
  <mergeCells count="1">
    <mergeCell ref="A3:E4"/>
  </mergeCells>
  <printOptions horizontalCentered="1"/>
  <pageMargins left="0.7" right="0.7" top="0.78740157499999996" bottom="0.78740157499999996" header="0.3" footer="0.3"/>
  <pageSetup paperSize="9" scale="9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8.85546875" customWidth="1"/>
    <col min="28" max="16384" width="8.85546875" hidden="1"/>
  </cols>
  <sheetData>
    <row r="1" spans="1:23" ht="28.15" customHeight="1" thickBot="1" x14ac:dyDescent="0.3">
      <c r="A1" s="3"/>
      <c r="B1" s="13"/>
      <c r="C1" s="13"/>
      <c r="D1" s="13"/>
      <c r="E1" s="13"/>
      <c r="F1" s="14" t="s">
        <v>101</v>
      </c>
      <c r="G1" s="13"/>
      <c r="H1" s="13"/>
      <c r="I1" s="13"/>
      <c r="J1" s="13"/>
      <c r="W1">
        <v>30.126000000000001</v>
      </c>
    </row>
    <row r="2" spans="1:23" ht="30" customHeight="1" thickTop="1" x14ac:dyDescent="0.25">
      <c r="A2" s="12"/>
      <c r="B2" s="198" t="s">
        <v>1</v>
      </c>
      <c r="C2" s="199"/>
      <c r="D2" s="199"/>
      <c r="E2" s="199"/>
      <c r="F2" s="199"/>
      <c r="G2" s="199"/>
      <c r="H2" s="199"/>
      <c r="I2" s="199"/>
      <c r="J2" s="200"/>
    </row>
    <row r="3" spans="1:23" ht="18" customHeight="1" x14ac:dyDescent="0.25">
      <c r="A3" s="12"/>
      <c r="B3" s="22"/>
      <c r="C3" s="19"/>
      <c r="D3" s="16"/>
      <c r="E3" s="16"/>
      <c r="F3" s="16"/>
      <c r="G3" s="16"/>
      <c r="H3" s="16"/>
      <c r="I3" s="36" t="s">
        <v>14</v>
      </c>
      <c r="J3" s="29"/>
    </row>
    <row r="4" spans="1:23" ht="18" customHeight="1" x14ac:dyDescent="0.25">
      <c r="A4" s="12"/>
      <c r="B4" s="22"/>
      <c r="C4" s="19"/>
      <c r="D4" s="16"/>
      <c r="E4" s="16"/>
      <c r="F4" s="16"/>
      <c r="G4" s="16"/>
      <c r="H4" s="16"/>
      <c r="I4" s="36" t="s">
        <v>16</v>
      </c>
      <c r="J4" s="29"/>
    </row>
    <row r="5" spans="1:23" ht="18" customHeight="1" thickBot="1" x14ac:dyDescent="0.3">
      <c r="A5" s="12"/>
      <c r="B5" s="37" t="s">
        <v>17</v>
      </c>
      <c r="C5" s="19"/>
      <c r="D5" s="16"/>
      <c r="E5" s="16"/>
      <c r="F5" s="38" t="s">
        <v>18</v>
      </c>
      <c r="G5" s="16"/>
      <c r="H5" s="16"/>
      <c r="I5" s="36" t="s">
        <v>19</v>
      </c>
      <c r="J5" s="39" t="s">
        <v>20</v>
      </c>
    </row>
    <row r="6" spans="1:23" ht="19.899999999999999" customHeight="1" thickTop="1" x14ac:dyDescent="0.25">
      <c r="A6" s="12"/>
      <c r="B6" s="201" t="s">
        <v>21</v>
      </c>
      <c r="C6" s="202"/>
      <c r="D6" s="202"/>
      <c r="E6" s="202"/>
      <c r="F6" s="202"/>
      <c r="G6" s="202"/>
      <c r="H6" s="202"/>
      <c r="I6" s="202"/>
      <c r="J6" s="203"/>
    </row>
    <row r="7" spans="1:23" ht="18" customHeight="1" x14ac:dyDescent="0.25">
      <c r="A7" s="12"/>
      <c r="B7" s="48" t="s">
        <v>24</v>
      </c>
      <c r="C7" s="41"/>
      <c r="D7" s="17"/>
      <c r="E7" s="17"/>
      <c r="F7" s="17"/>
      <c r="G7" s="49" t="s">
        <v>25</v>
      </c>
      <c r="H7" s="17"/>
      <c r="I7" s="27"/>
      <c r="J7" s="42"/>
    </row>
    <row r="8" spans="1:23" ht="19.899999999999999" customHeight="1" x14ac:dyDescent="0.25">
      <c r="A8" s="12"/>
      <c r="B8" s="204" t="s">
        <v>22</v>
      </c>
      <c r="C8" s="205"/>
      <c r="D8" s="205"/>
      <c r="E8" s="205"/>
      <c r="F8" s="205"/>
      <c r="G8" s="205"/>
      <c r="H8" s="205"/>
      <c r="I8" s="205"/>
      <c r="J8" s="206"/>
    </row>
    <row r="9" spans="1:23" ht="18" customHeight="1" x14ac:dyDescent="0.25">
      <c r="A9" s="12"/>
      <c r="B9" s="37" t="s">
        <v>24</v>
      </c>
      <c r="C9" s="19"/>
      <c r="D9" s="16"/>
      <c r="E9" s="16"/>
      <c r="F9" s="16"/>
      <c r="G9" s="38" t="s">
        <v>25</v>
      </c>
      <c r="H9" s="16"/>
      <c r="I9" s="26"/>
      <c r="J9" s="29"/>
    </row>
    <row r="10" spans="1:23" ht="19.899999999999999" customHeight="1" x14ac:dyDescent="0.25">
      <c r="A10" s="12"/>
      <c r="B10" s="204" t="s">
        <v>23</v>
      </c>
      <c r="C10" s="205"/>
      <c r="D10" s="205"/>
      <c r="E10" s="205"/>
      <c r="F10" s="205"/>
      <c r="G10" s="205"/>
      <c r="H10" s="205"/>
      <c r="I10" s="205"/>
      <c r="J10" s="206"/>
    </row>
    <row r="11" spans="1:23" ht="18" customHeight="1" thickBot="1" x14ac:dyDescent="0.3">
      <c r="A11" s="12"/>
      <c r="B11" s="37" t="s">
        <v>26</v>
      </c>
      <c r="C11" s="19"/>
      <c r="D11" s="16"/>
      <c r="E11" s="16"/>
      <c r="F11" s="16"/>
      <c r="G11" s="38" t="s">
        <v>25</v>
      </c>
      <c r="H11" s="16"/>
      <c r="I11" s="26"/>
      <c r="J11" s="29"/>
    </row>
    <row r="12" spans="1:23" ht="18" customHeight="1" thickTop="1" x14ac:dyDescent="0.25">
      <c r="A12" s="12"/>
      <c r="B12" s="43"/>
      <c r="C12" s="44"/>
      <c r="D12" s="45"/>
      <c r="E12" s="45"/>
      <c r="F12" s="45"/>
      <c r="G12" s="45"/>
      <c r="H12" s="45"/>
      <c r="I12" s="46"/>
      <c r="J12" s="47"/>
    </row>
    <row r="13" spans="1:23" ht="18" customHeight="1" thickBot="1" x14ac:dyDescent="0.3">
      <c r="A13" s="12"/>
      <c r="B13" s="40"/>
      <c r="C13" s="41"/>
      <c r="D13" s="17"/>
      <c r="E13" s="17"/>
      <c r="F13" s="17"/>
      <c r="G13" s="17"/>
      <c r="H13" s="17"/>
      <c r="I13" s="27"/>
      <c r="J13" s="42"/>
    </row>
    <row r="14" spans="1:23" ht="18" customHeight="1" thickTop="1" x14ac:dyDescent="0.25">
      <c r="A14" s="12"/>
      <c r="B14" s="51" t="s">
        <v>27</v>
      </c>
      <c r="C14" s="185"/>
      <c r="D14" s="80" t="s">
        <v>56</v>
      </c>
      <c r="E14" s="81" t="s">
        <v>57</v>
      </c>
      <c r="F14" s="79" t="s">
        <v>58</v>
      </c>
      <c r="G14" s="50" t="s">
        <v>34</v>
      </c>
      <c r="H14" s="44"/>
      <c r="I14" s="46"/>
      <c r="J14" s="47"/>
    </row>
    <row r="15" spans="1:23" ht="18" customHeight="1" x14ac:dyDescent="0.25">
      <c r="A15" s="12"/>
      <c r="B15" s="86">
        <v>1</v>
      </c>
      <c r="C15" s="87" t="s">
        <v>28</v>
      </c>
      <c r="D15" s="88">
        <f>'Kryci_list 5407'!D15</f>
        <v>0</v>
      </c>
      <c r="E15" s="89">
        <f>'Kryci_list 5407'!E15</f>
        <v>0</v>
      </c>
      <c r="F15" s="87">
        <f>'Kryci_list 5407'!F15</f>
        <v>0</v>
      </c>
      <c r="G15" s="52">
        <v>7</v>
      </c>
      <c r="H15" s="54" t="s">
        <v>10</v>
      </c>
      <c r="I15" s="27"/>
      <c r="J15" s="56">
        <f>'Kryci_list 5407'!J15</f>
        <v>0</v>
      </c>
    </row>
    <row r="16" spans="1:23" ht="18" customHeight="1" x14ac:dyDescent="0.25">
      <c r="A16" s="12"/>
      <c r="B16" s="84">
        <v>2</v>
      </c>
      <c r="C16" s="85" t="s">
        <v>29</v>
      </c>
      <c r="D16" s="90">
        <f>'Kryci_list 5407'!D16</f>
        <v>0</v>
      </c>
      <c r="E16" s="91">
        <f>'Kryci_list 5407'!E16</f>
        <v>0</v>
      </c>
      <c r="F16" s="100">
        <f>'Kryci_list 5407'!F16</f>
        <v>0</v>
      </c>
      <c r="G16" s="103"/>
      <c r="H16" s="115"/>
      <c r="I16" s="117"/>
      <c r="J16" s="110"/>
    </row>
    <row r="17" spans="1:10" ht="18" customHeight="1" x14ac:dyDescent="0.25">
      <c r="A17" s="12"/>
      <c r="B17" s="58">
        <v>3</v>
      </c>
      <c r="C17" s="61" t="s">
        <v>30</v>
      </c>
      <c r="D17" s="82">
        <f>'Kryci_list 5407'!D17</f>
        <v>0</v>
      </c>
      <c r="E17" s="83">
        <f>'Kryci_list 5407'!E17</f>
        <v>0</v>
      </c>
      <c r="F17" s="75">
        <f>'Kryci_list 5407'!F17</f>
        <v>0</v>
      </c>
      <c r="G17" s="52">
        <v>8</v>
      </c>
      <c r="H17" s="62" t="s">
        <v>36</v>
      </c>
      <c r="I17" s="117"/>
      <c r="J17" s="110">
        <f>Rekapitulácia!E8</f>
        <v>0</v>
      </c>
    </row>
    <row r="18" spans="1:10" ht="18" customHeight="1" x14ac:dyDescent="0.25">
      <c r="A18" s="12"/>
      <c r="B18" s="52">
        <v>4</v>
      </c>
      <c r="C18" s="62" t="s">
        <v>102</v>
      </c>
      <c r="D18" s="66">
        <f>'Kryci_list 5407'!D18</f>
        <v>0</v>
      </c>
      <c r="E18" s="65">
        <f>'Kryci_list 5407'!E18</f>
        <v>0</v>
      </c>
      <c r="F18" s="68">
        <f>'Kryci_list 5407'!F18</f>
        <v>0</v>
      </c>
      <c r="G18" s="52">
        <v>9</v>
      </c>
      <c r="H18" s="62" t="s">
        <v>37</v>
      </c>
      <c r="I18" s="117"/>
      <c r="J18" s="110">
        <f>Rekapitulácia!D8</f>
        <v>0</v>
      </c>
    </row>
    <row r="19" spans="1:10" ht="18" customHeight="1" x14ac:dyDescent="0.25">
      <c r="A19" s="12"/>
      <c r="B19" s="52">
        <v>5</v>
      </c>
      <c r="C19" s="62" t="s">
        <v>32</v>
      </c>
      <c r="D19" s="66">
        <f>'Kryci_list 5407'!D19</f>
        <v>0</v>
      </c>
      <c r="E19" s="65">
        <f>'Kryci_list 5407'!E19</f>
        <v>0</v>
      </c>
      <c r="F19" s="68">
        <f>'Kryci_list 5407'!F19</f>
        <v>0</v>
      </c>
      <c r="G19" s="103"/>
      <c r="H19" s="115"/>
      <c r="I19" s="117"/>
      <c r="J19" s="116"/>
    </row>
    <row r="20" spans="1:10" ht="18" customHeight="1" thickBot="1" x14ac:dyDescent="0.3">
      <c r="A20" s="12"/>
      <c r="B20" s="52">
        <v>6</v>
      </c>
      <c r="C20" s="63" t="s">
        <v>33</v>
      </c>
      <c r="D20" s="67"/>
      <c r="E20" s="95"/>
      <c r="F20" s="101">
        <f>SUM(F15:F19)</f>
        <v>0</v>
      </c>
      <c r="G20" s="52">
        <v>10</v>
      </c>
      <c r="H20" s="62" t="s">
        <v>33</v>
      </c>
      <c r="I20" s="119"/>
      <c r="J20" s="94">
        <f>SUM(J16:J19)</f>
        <v>0</v>
      </c>
    </row>
    <row r="21" spans="1:10" ht="18" customHeight="1" thickTop="1" x14ac:dyDescent="0.25">
      <c r="A21" s="12"/>
      <c r="B21" s="57" t="s">
        <v>45</v>
      </c>
      <c r="C21" s="60" t="s">
        <v>46</v>
      </c>
      <c r="D21" s="64"/>
      <c r="E21" s="18"/>
      <c r="F21" s="93"/>
      <c r="G21" s="57" t="s">
        <v>52</v>
      </c>
      <c r="H21" s="53" t="s">
        <v>46</v>
      </c>
      <c r="I21" s="27"/>
      <c r="J21" s="120"/>
    </row>
    <row r="22" spans="1:10" ht="18" customHeight="1" x14ac:dyDescent="0.25">
      <c r="A22" s="12"/>
      <c r="B22" s="58">
        <v>11</v>
      </c>
      <c r="C22" s="54" t="s">
        <v>47</v>
      </c>
      <c r="D22" s="74"/>
      <c r="E22" s="78"/>
      <c r="F22" s="75">
        <f>'Kryci_list 5407'!F22</f>
        <v>0</v>
      </c>
      <c r="G22" s="58">
        <v>16</v>
      </c>
      <c r="H22" s="61" t="s">
        <v>53</v>
      </c>
      <c r="I22" s="117"/>
      <c r="J22" s="109">
        <f>'Kryci_list 5407'!J22</f>
        <v>0</v>
      </c>
    </row>
    <row r="23" spans="1:10" ht="18" customHeight="1" x14ac:dyDescent="0.25">
      <c r="A23" s="12"/>
      <c r="B23" s="52">
        <v>12</v>
      </c>
      <c r="C23" s="55" t="s">
        <v>48</v>
      </c>
      <c r="D23" s="59"/>
      <c r="E23" s="78"/>
      <c r="F23" s="68">
        <f>'Kryci_list 5407'!F23</f>
        <v>0</v>
      </c>
      <c r="G23" s="52">
        <v>17</v>
      </c>
      <c r="H23" s="62" t="s">
        <v>54</v>
      </c>
      <c r="I23" s="117"/>
      <c r="J23" s="110">
        <f>'Kryci_list 5407'!J23</f>
        <v>0</v>
      </c>
    </row>
    <row r="24" spans="1:10" ht="18" customHeight="1" x14ac:dyDescent="0.25">
      <c r="A24" s="12"/>
      <c r="B24" s="52">
        <v>13</v>
      </c>
      <c r="C24" s="55" t="s">
        <v>49</v>
      </c>
      <c r="D24" s="59"/>
      <c r="E24" s="78"/>
      <c r="F24" s="68">
        <f>'Kryci_list 5407'!F24</f>
        <v>0</v>
      </c>
      <c r="G24" s="52">
        <v>18</v>
      </c>
      <c r="H24" s="62" t="s">
        <v>55</v>
      </c>
      <c r="I24" s="117"/>
      <c r="J24" s="110">
        <f>'Kryci_list 5407'!J24</f>
        <v>0</v>
      </c>
    </row>
    <row r="25" spans="1:10" ht="18" customHeight="1" x14ac:dyDescent="0.25">
      <c r="A25" s="12"/>
      <c r="B25" s="52">
        <v>14</v>
      </c>
      <c r="C25" s="19"/>
      <c r="D25" s="59"/>
      <c r="E25" s="78"/>
      <c r="F25" s="76"/>
      <c r="G25" s="52">
        <v>19</v>
      </c>
      <c r="H25" s="115"/>
      <c r="I25" s="117"/>
      <c r="J25" s="110"/>
    </row>
    <row r="26" spans="1:10" ht="18" customHeight="1" thickBot="1" x14ac:dyDescent="0.3">
      <c r="A26" s="12"/>
      <c r="B26" s="52">
        <v>15</v>
      </c>
      <c r="C26" s="55"/>
      <c r="D26" s="59"/>
      <c r="E26" s="59"/>
      <c r="F26" s="102"/>
      <c r="G26" s="52">
        <v>20</v>
      </c>
      <c r="H26" s="62" t="s">
        <v>33</v>
      </c>
      <c r="I26" s="119"/>
      <c r="J26" s="94">
        <f>SUM(J22:J25)+SUM(F22:F25)</f>
        <v>0</v>
      </c>
    </row>
    <row r="27" spans="1:10" ht="18" customHeight="1" thickTop="1" x14ac:dyDescent="0.25">
      <c r="A27" s="12"/>
      <c r="B27" s="96"/>
      <c r="C27" s="131" t="s">
        <v>61</v>
      </c>
      <c r="D27" s="124"/>
      <c r="E27" s="97"/>
      <c r="F27" s="28"/>
      <c r="G27" s="104" t="s">
        <v>38</v>
      </c>
      <c r="H27" s="99" t="s">
        <v>39</v>
      </c>
      <c r="I27" s="27"/>
      <c r="J27" s="30"/>
    </row>
    <row r="28" spans="1:10" ht="18" customHeight="1" x14ac:dyDescent="0.25">
      <c r="A28" s="12"/>
      <c r="B28" s="25"/>
      <c r="C28" s="122"/>
      <c r="D28" s="125"/>
      <c r="E28" s="21"/>
      <c r="F28" s="12"/>
      <c r="G28" s="84">
        <v>21</v>
      </c>
      <c r="H28" s="85" t="s">
        <v>40</v>
      </c>
      <c r="I28" s="112"/>
      <c r="J28" s="92">
        <f>F20+J20+F26+J26</f>
        <v>0</v>
      </c>
    </row>
    <row r="29" spans="1:10" ht="18" customHeight="1" x14ac:dyDescent="0.25">
      <c r="A29" s="12"/>
      <c r="B29" s="69"/>
      <c r="C29" s="123"/>
      <c r="D29" s="126"/>
      <c r="E29" s="21"/>
      <c r="F29" s="12"/>
      <c r="G29" s="58">
        <v>22</v>
      </c>
      <c r="H29" s="61" t="s">
        <v>41</v>
      </c>
      <c r="I29" s="113">
        <f>Rekapitulácia!B9</f>
        <v>0</v>
      </c>
      <c r="J29" s="109">
        <f>ROUND(((ROUND(I29,2)*20)/100),2)*1</f>
        <v>0</v>
      </c>
    </row>
    <row r="30" spans="1:10" ht="18" customHeight="1" x14ac:dyDescent="0.25">
      <c r="A30" s="12"/>
      <c r="B30" s="22"/>
      <c r="C30" s="115"/>
      <c r="D30" s="117"/>
      <c r="E30" s="21"/>
      <c r="F30" s="12"/>
      <c r="G30" s="52">
        <v>23</v>
      </c>
      <c r="H30" s="62" t="s">
        <v>42</v>
      </c>
      <c r="I30" s="77">
        <f>Rekapitulácia!B10</f>
        <v>0</v>
      </c>
      <c r="J30" s="110">
        <f>ROUND(((ROUND(I30,2)*0)/100),2)</f>
        <v>0</v>
      </c>
    </row>
    <row r="31" spans="1:10" ht="18" customHeight="1" x14ac:dyDescent="0.25">
      <c r="A31" s="12"/>
      <c r="B31" s="23"/>
      <c r="C31" s="127"/>
      <c r="D31" s="128"/>
      <c r="E31" s="21"/>
      <c r="F31" s="12"/>
      <c r="G31" s="52">
        <v>24</v>
      </c>
      <c r="H31" s="62" t="s">
        <v>43</v>
      </c>
      <c r="I31" s="26"/>
      <c r="J31" s="190">
        <f>SUM(J28:J30)</f>
        <v>0</v>
      </c>
    </row>
    <row r="32" spans="1:10" ht="18" customHeight="1" thickBot="1" x14ac:dyDescent="0.3">
      <c r="A32" s="12"/>
      <c r="B32" s="40"/>
      <c r="C32" s="108"/>
      <c r="D32" s="114"/>
      <c r="E32" s="70"/>
      <c r="F32" s="71"/>
      <c r="G32" s="186" t="s">
        <v>44</v>
      </c>
      <c r="H32" s="187"/>
      <c r="I32" s="188"/>
      <c r="J32" s="189"/>
    </row>
    <row r="33" spans="1:10" ht="18" customHeight="1" thickTop="1" x14ac:dyDescent="0.25">
      <c r="A33" s="12"/>
      <c r="B33" s="96"/>
      <c r="C33" s="97"/>
      <c r="D33" s="129" t="s">
        <v>59</v>
      </c>
      <c r="E33" s="73"/>
      <c r="F33" s="73"/>
      <c r="G33" s="15"/>
      <c r="H33" s="129" t="s">
        <v>60</v>
      </c>
      <c r="I33" s="28"/>
      <c r="J33" s="31"/>
    </row>
    <row r="34" spans="1:10" ht="18" customHeight="1" x14ac:dyDescent="0.25">
      <c r="A34" s="12"/>
      <c r="B34" s="24"/>
      <c r="C34" s="20"/>
      <c r="D34" s="15"/>
      <c r="E34" s="15"/>
      <c r="F34" s="15"/>
      <c r="G34" s="15"/>
      <c r="H34" s="15"/>
      <c r="I34" s="28"/>
      <c r="J34" s="31"/>
    </row>
    <row r="35" spans="1:10" ht="18" customHeight="1" x14ac:dyDescent="0.25">
      <c r="A35" s="12"/>
      <c r="B35" s="25"/>
      <c r="C35" s="21"/>
      <c r="D35" s="3"/>
      <c r="E35" s="3"/>
      <c r="F35" s="3"/>
      <c r="G35" s="3"/>
      <c r="H35" s="3"/>
      <c r="I35" s="12"/>
      <c r="J35" s="32"/>
    </row>
    <row r="36" spans="1:10" ht="18" customHeight="1" x14ac:dyDescent="0.25">
      <c r="A36" s="12"/>
      <c r="B36" s="25"/>
      <c r="C36" s="21"/>
      <c r="D36" s="3"/>
      <c r="E36" s="3"/>
      <c r="F36" s="3"/>
      <c r="G36" s="3"/>
      <c r="H36" s="3"/>
      <c r="I36" s="12"/>
      <c r="J36" s="32"/>
    </row>
    <row r="37" spans="1:10" ht="18" customHeight="1" x14ac:dyDescent="0.25">
      <c r="A37" s="12"/>
      <c r="B37" s="25"/>
      <c r="C37" s="21"/>
      <c r="D37" s="3"/>
      <c r="E37" s="3"/>
      <c r="F37" s="3"/>
      <c r="G37" s="3"/>
      <c r="H37" s="3"/>
      <c r="I37" s="12"/>
      <c r="J37" s="32"/>
    </row>
    <row r="38" spans="1:10" ht="18" customHeight="1" x14ac:dyDescent="0.25">
      <c r="A38" s="12"/>
      <c r="B38" s="25"/>
      <c r="C38" s="21"/>
      <c r="D38" s="3"/>
      <c r="E38" s="3"/>
      <c r="F38" s="3"/>
      <c r="G38" s="3"/>
      <c r="H38" s="3"/>
      <c r="I38" s="12"/>
      <c r="J38" s="32"/>
    </row>
    <row r="39" spans="1:10" ht="18" customHeight="1" x14ac:dyDescent="0.25">
      <c r="A39" s="12"/>
      <c r="B39" s="25"/>
      <c r="C39" s="21"/>
      <c r="D39" s="3"/>
      <c r="E39" s="3"/>
      <c r="F39" s="3"/>
      <c r="G39" s="3"/>
      <c r="H39" s="3"/>
      <c r="I39" s="12"/>
      <c r="J39" s="32"/>
    </row>
    <row r="40" spans="1:10" ht="18" customHeight="1" thickBot="1" x14ac:dyDescent="0.3">
      <c r="A40" s="12"/>
      <c r="B40" s="69"/>
      <c r="C40" s="70"/>
      <c r="D40" s="13"/>
      <c r="E40" s="13"/>
      <c r="F40" s="13"/>
      <c r="G40" s="13"/>
      <c r="H40" s="13"/>
      <c r="I40" s="71"/>
      <c r="J40" s="72"/>
    </row>
    <row r="41" spans="1:10" ht="15.75" thickTop="1" x14ac:dyDescent="0.25">
      <c r="A41" s="12"/>
      <c r="B41" s="73"/>
      <c r="C41" s="73"/>
      <c r="D41" s="73"/>
      <c r="E41" s="73"/>
      <c r="F41" s="73"/>
      <c r="G41" s="73"/>
      <c r="H41" s="73"/>
      <c r="I41" s="73"/>
      <c r="J41" s="73"/>
    </row>
  </sheetData>
  <mergeCells count="4">
    <mergeCell ref="B2:J2"/>
    <mergeCell ref="B6:J6"/>
    <mergeCell ref="B8:J8"/>
    <mergeCell ref="B10:J10"/>
  </mergeCells>
  <pageMargins left="0.7" right="0.7" top="0.78740157499999996" bottom="0.78740157499999996" header="0.3" footer="0.3"/>
  <pageSetup paperSize="9" scale="95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8.85546875" customWidth="1"/>
    <col min="28" max="16384" width="8.85546875" hidden="1"/>
  </cols>
  <sheetData>
    <row r="1" spans="1:23" ht="28.15" customHeight="1" thickBot="1" x14ac:dyDescent="0.3">
      <c r="A1" s="3"/>
      <c r="B1" s="13"/>
      <c r="C1" s="13"/>
      <c r="D1" s="13"/>
      <c r="E1" s="13"/>
      <c r="F1" s="14" t="s">
        <v>13</v>
      </c>
      <c r="G1" s="13"/>
      <c r="H1" s="13"/>
      <c r="I1" s="13"/>
      <c r="J1" s="13"/>
      <c r="W1">
        <v>30.126000000000001</v>
      </c>
    </row>
    <row r="2" spans="1:23" ht="30" customHeight="1" thickTop="1" x14ac:dyDescent="0.25">
      <c r="A2" s="12"/>
      <c r="B2" s="207" t="s">
        <v>1</v>
      </c>
      <c r="C2" s="208"/>
      <c r="D2" s="208"/>
      <c r="E2" s="208"/>
      <c r="F2" s="208"/>
      <c r="G2" s="208"/>
      <c r="H2" s="208"/>
      <c r="I2" s="208"/>
      <c r="J2" s="209"/>
    </row>
    <row r="3" spans="1:23" ht="18" customHeight="1" x14ac:dyDescent="0.25">
      <c r="A3" s="12"/>
      <c r="B3" s="33" t="s">
        <v>15</v>
      </c>
      <c r="C3" s="34"/>
      <c r="D3" s="35"/>
      <c r="E3" s="35"/>
      <c r="F3" s="35"/>
      <c r="G3" s="16"/>
      <c r="H3" s="16"/>
      <c r="I3" s="36" t="s">
        <v>14</v>
      </c>
      <c r="J3" s="29"/>
    </row>
    <row r="4" spans="1:23" ht="18" customHeight="1" x14ac:dyDescent="0.25">
      <c r="A4" s="12"/>
      <c r="B4" s="22"/>
      <c r="C4" s="19"/>
      <c r="D4" s="16"/>
      <c r="E4" s="16"/>
      <c r="F4" s="16"/>
      <c r="G4" s="16"/>
      <c r="H4" s="16"/>
      <c r="I4" s="36" t="s">
        <v>16</v>
      </c>
      <c r="J4" s="29"/>
    </row>
    <row r="5" spans="1:23" ht="18" customHeight="1" thickBot="1" x14ac:dyDescent="0.3">
      <c r="A5" s="12"/>
      <c r="B5" s="37" t="s">
        <v>17</v>
      </c>
      <c r="C5" s="19"/>
      <c r="D5" s="16"/>
      <c r="E5" s="16"/>
      <c r="F5" s="38" t="s">
        <v>18</v>
      </c>
      <c r="G5" s="16"/>
      <c r="H5" s="16"/>
      <c r="I5" s="36" t="s">
        <v>19</v>
      </c>
      <c r="J5" s="39" t="s">
        <v>20</v>
      </c>
    </row>
    <row r="6" spans="1:23" ht="19.899999999999999" customHeight="1" thickTop="1" x14ac:dyDescent="0.25">
      <c r="A6" s="12"/>
      <c r="B6" s="201" t="s">
        <v>21</v>
      </c>
      <c r="C6" s="202"/>
      <c r="D6" s="202"/>
      <c r="E6" s="202"/>
      <c r="F6" s="202"/>
      <c r="G6" s="202"/>
      <c r="H6" s="202"/>
      <c r="I6" s="202"/>
      <c r="J6" s="203"/>
    </row>
    <row r="7" spans="1:23" ht="18" customHeight="1" x14ac:dyDescent="0.25">
      <c r="A7" s="12"/>
      <c r="B7" s="48" t="s">
        <v>24</v>
      </c>
      <c r="C7" s="41"/>
      <c r="D7" s="17"/>
      <c r="E7" s="17"/>
      <c r="F7" s="17"/>
      <c r="G7" s="49" t="s">
        <v>25</v>
      </c>
      <c r="H7" s="17"/>
      <c r="I7" s="27"/>
      <c r="J7" s="42"/>
    </row>
    <row r="8" spans="1:23" ht="19.899999999999999" customHeight="1" x14ac:dyDescent="0.25">
      <c r="A8" s="12"/>
      <c r="B8" s="204" t="s">
        <v>22</v>
      </c>
      <c r="C8" s="205"/>
      <c r="D8" s="205"/>
      <c r="E8" s="205"/>
      <c r="F8" s="205"/>
      <c r="G8" s="205"/>
      <c r="H8" s="205"/>
      <c r="I8" s="205"/>
      <c r="J8" s="206"/>
    </row>
    <row r="9" spans="1:23" ht="18" customHeight="1" x14ac:dyDescent="0.25">
      <c r="A9" s="12"/>
      <c r="B9" s="37" t="s">
        <v>24</v>
      </c>
      <c r="C9" s="19"/>
      <c r="D9" s="16"/>
      <c r="E9" s="16"/>
      <c r="F9" s="16"/>
      <c r="G9" s="38" t="s">
        <v>25</v>
      </c>
      <c r="H9" s="16"/>
      <c r="I9" s="26"/>
      <c r="J9" s="29"/>
    </row>
    <row r="10" spans="1:23" ht="19.899999999999999" customHeight="1" x14ac:dyDescent="0.25">
      <c r="A10" s="12"/>
      <c r="B10" s="204" t="s">
        <v>23</v>
      </c>
      <c r="C10" s="205"/>
      <c r="D10" s="205"/>
      <c r="E10" s="205"/>
      <c r="F10" s="205"/>
      <c r="G10" s="205"/>
      <c r="H10" s="205"/>
      <c r="I10" s="205"/>
      <c r="J10" s="206"/>
    </row>
    <row r="11" spans="1:23" ht="18" customHeight="1" thickBot="1" x14ac:dyDescent="0.3">
      <c r="A11" s="12"/>
      <c r="B11" s="37" t="s">
        <v>26</v>
      </c>
      <c r="C11" s="19"/>
      <c r="D11" s="16"/>
      <c r="E11" s="16"/>
      <c r="F11" s="16"/>
      <c r="G11" s="38" t="s">
        <v>25</v>
      </c>
      <c r="H11" s="16"/>
      <c r="I11" s="26"/>
      <c r="J11" s="29"/>
    </row>
    <row r="12" spans="1:23" ht="18" customHeight="1" thickTop="1" x14ac:dyDescent="0.25">
      <c r="A12" s="12"/>
      <c r="B12" s="43"/>
      <c r="C12" s="44"/>
      <c r="D12" s="45"/>
      <c r="E12" s="45"/>
      <c r="F12" s="45"/>
      <c r="G12" s="45"/>
      <c r="H12" s="45"/>
      <c r="I12" s="46"/>
      <c r="J12" s="47"/>
    </row>
    <row r="13" spans="1:23" ht="18" customHeight="1" thickBot="1" x14ac:dyDescent="0.3">
      <c r="A13" s="12"/>
      <c r="B13" s="40"/>
      <c r="C13" s="41"/>
      <c r="D13" s="17"/>
      <c r="E13" s="17"/>
      <c r="F13" s="17"/>
      <c r="G13" s="17"/>
      <c r="H13" s="17"/>
      <c r="I13" s="27"/>
      <c r="J13" s="42"/>
    </row>
    <row r="14" spans="1:23" ht="18" customHeight="1" thickTop="1" x14ac:dyDescent="0.25">
      <c r="A14" s="12"/>
      <c r="B14" s="51" t="s">
        <v>27</v>
      </c>
      <c r="C14" s="79" t="s">
        <v>6</v>
      </c>
      <c r="D14" s="80" t="s">
        <v>56</v>
      </c>
      <c r="E14" s="81" t="s">
        <v>57</v>
      </c>
      <c r="F14" s="79" t="s">
        <v>58</v>
      </c>
      <c r="G14" s="51" t="s">
        <v>34</v>
      </c>
      <c r="H14" s="44"/>
      <c r="I14" s="46"/>
      <c r="J14" s="47"/>
    </row>
    <row r="15" spans="1:23" ht="18" customHeight="1" x14ac:dyDescent="0.25">
      <c r="A15" s="12"/>
      <c r="B15" s="86">
        <v>1</v>
      </c>
      <c r="C15" s="87" t="s">
        <v>28</v>
      </c>
      <c r="D15" s="88"/>
      <c r="E15" s="89"/>
      <c r="F15" s="87"/>
      <c r="G15" s="52">
        <v>7</v>
      </c>
      <c r="H15" s="54" t="s">
        <v>35</v>
      </c>
      <c r="I15" s="27"/>
      <c r="J15" s="56">
        <v>0</v>
      </c>
    </row>
    <row r="16" spans="1:23" ht="18" customHeight="1" x14ac:dyDescent="0.25">
      <c r="A16" s="12"/>
      <c r="B16" s="84">
        <v>2</v>
      </c>
      <c r="C16" s="85" t="s">
        <v>29</v>
      </c>
      <c r="D16" s="90">
        <f>'Rekap 5407'!B13</f>
        <v>0</v>
      </c>
      <c r="E16" s="91">
        <f>'Rekap 5407'!C13</f>
        <v>0</v>
      </c>
      <c r="F16" s="100">
        <f>'Rekap 5407'!D13</f>
        <v>0</v>
      </c>
      <c r="G16" s="103"/>
      <c r="H16" s="115"/>
      <c r="I16" s="117"/>
      <c r="J16" s="110"/>
    </row>
    <row r="17" spans="1:26" ht="18" customHeight="1" x14ac:dyDescent="0.25">
      <c r="A17" s="12"/>
      <c r="B17" s="58">
        <v>3</v>
      </c>
      <c r="C17" s="61" t="s">
        <v>30</v>
      </c>
      <c r="D17" s="82"/>
      <c r="E17" s="83"/>
      <c r="F17" s="75"/>
      <c r="G17" s="52">
        <v>8</v>
      </c>
      <c r="H17" s="62" t="s">
        <v>36</v>
      </c>
      <c r="I17" s="117"/>
      <c r="J17" s="110">
        <f>'SO 5407'!Z25</f>
        <v>0</v>
      </c>
    </row>
    <row r="18" spans="1:26" ht="18" customHeight="1" x14ac:dyDescent="0.25">
      <c r="A18" s="12"/>
      <c r="B18" s="52">
        <v>4</v>
      </c>
      <c r="C18" s="62" t="s">
        <v>31</v>
      </c>
      <c r="D18" s="66"/>
      <c r="E18" s="65"/>
      <c r="F18" s="68"/>
      <c r="G18" s="52">
        <v>9</v>
      </c>
      <c r="H18" s="62" t="s">
        <v>37</v>
      </c>
      <c r="I18" s="117"/>
      <c r="J18" s="110">
        <f>'SO 5407'!Y25</f>
        <v>0</v>
      </c>
    </row>
    <row r="19" spans="1:26" ht="18" customHeight="1" x14ac:dyDescent="0.25">
      <c r="A19" s="12"/>
      <c r="B19" s="52">
        <v>5</v>
      </c>
      <c r="C19" s="62" t="s">
        <v>32</v>
      </c>
      <c r="D19" s="66"/>
      <c r="E19" s="65"/>
      <c r="F19" s="68"/>
      <c r="G19" s="103"/>
      <c r="H19" s="115"/>
      <c r="I19" s="117"/>
      <c r="J19" s="116"/>
    </row>
    <row r="20" spans="1:26" ht="18" customHeight="1" thickBot="1" x14ac:dyDescent="0.3">
      <c r="A20" s="12"/>
      <c r="B20" s="52">
        <v>6</v>
      </c>
      <c r="C20" s="63" t="s">
        <v>33</v>
      </c>
      <c r="D20" s="67"/>
      <c r="E20" s="95"/>
      <c r="F20" s="101">
        <f>SUM(F15:F19)</f>
        <v>0</v>
      </c>
      <c r="G20" s="52">
        <v>10</v>
      </c>
      <c r="H20" s="62" t="s">
        <v>33</v>
      </c>
      <c r="I20" s="119"/>
      <c r="J20" s="94">
        <f>SUM(J15:J19)</f>
        <v>0</v>
      </c>
    </row>
    <row r="21" spans="1:26" ht="18" customHeight="1" thickTop="1" x14ac:dyDescent="0.25">
      <c r="A21" s="12"/>
      <c r="B21" s="57" t="s">
        <v>45</v>
      </c>
      <c r="C21" s="60" t="s">
        <v>46</v>
      </c>
      <c r="D21" s="64"/>
      <c r="E21" s="18"/>
      <c r="F21" s="93"/>
      <c r="G21" s="57" t="s">
        <v>52</v>
      </c>
      <c r="H21" s="53" t="s">
        <v>46</v>
      </c>
      <c r="I21" s="27"/>
      <c r="J21" s="120"/>
    </row>
    <row r="22" spans="1:26" ht="18" customHeight="1" x14ac:dyDescent="0.25">
      <c r="A22" s="12"/>
      <c r="B22" s="58">
        <v>11</v>
      </c>
      <c r="C22" s="54" t="s">
        <v>47</v>
      </c>
      <c r="D22" s="74"/>
      <c r="E22" s="77" t="s">
        <v>50</v>
      </c>
      <c r="F22" s="75">
        <f>((F15*U22*0)+(F16*V22*0)+(F17*W22*0))/100</f>
        <v>0</v>
      </c>
      <c r="G22" s="58">
        <v>16</v>
      </c>
      <c r="H22" s="61" t="s">
        <v>53</v>
      </c>
      <c r="I22" s="118" t="s">
        <v>50</v>
      </c>
      <c r="J22" s="109">
        <f>((F15*X22*0)+(F16*Y22*0)+(F17*Z22*0))/100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2"/>
      <c r="B23" s="52">
        <v>12</v>
      </c>
      <c r="C23" s="55" t="s">
        <v>48</v>
      </c>
      <c r="D23" s="59"/>
      <c r="E23" s="77" t="s">
        <v>51</v>
      </c>
      <c r="F23" s="68">
        <f>((F15*U23*0)+(F16*V23*0)+(F17*W23*0))/100</f>
        <v>0</v>
      </c>
      <c r="G23" s="52">
        <v>17</v>
      </c>
      <c r="H23" s="62" t="s">
        <v>54</v>
      </c>
      <c r="I23" s="118" t="s">
        <v>50</v>
      </c>
      <c r="J23" s="110">
        <f>((F15*X23*0)+(F16*Y23*0)+(F17*Z23*0))/100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2"/>
      <c r="B24" s="52">
        <v>13</v>
      </c>
      <c r="C24" s="55" t="s">
        <v>49</v>
      </c>
      <c r="D24" s="59"/>
      <c r="E24" s="77" t="s">
        <v>50</v>
      </c>
      <c r="F24" s="68">
        <f>((F15*U24*0)+(F16*V24*0)+(F17*W24*0))/100</f>
        <v>0</v>
      </c>
      <c r="G24" s="52">
        <v>18</v>
      </c>
      <c r="H24" s="62" t="s">
        <v>55</v>
      </c>
      <c r="I24" s="118" t="s">
        <v>51</v>
      </c>
      <c r="J24" s="110">
        <f>((F15*X24*0)+(F16*Y24*0)+(F17*Z24*0))/100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2"/>
      <c r="B25" s="52">
        <v>14</v>
      </c>
      <c r="C25" s="19"/>
      <c r="D25" s="59"/>
      <c r="E25" s="78"/>
      <c r="F25" s="76"/>
      <c r="G25" s="52">
        <v>19</v>
      </c>
      <c r="H25" s="115"/>
      <c r="I25" s="117"/>
      <c r="J25" s="116"/>
    </row>
    <row r="26" spans="1:26" ht="18" customHeight="1" thickBot="1" x14ac:dyDescent="0.3">
      <c r="A26" s="12"/>
      <c r="B26" s="52">
        <v>15</v>
      </c>
      <c r="C26" s="55"/>
      <c r="D26" s="59"/>
      <c r="E26" s="59"/>
      <c r="F26" s="102"/>
      <c r="G26" s="52">
        <v>20</v>
      </c>
      <c r="H26" s="62" t="s">
        <v>33</v>
      </c>
      <c r="I26" s="119"/>
      <c r="J26" s="94">
        <f>SUM(J22:J25)+SUM(F22:F25)</f>
        <v>0</v>
      </c>
    </row>
    <row r="27" spans="1:26" ht="18" customHeight="1" thickTop="1" x14ac:dyDescent="0.25">
      <c r="A27" s="12"/>
      <c r="B27" s="96"/>
      <c r="C27" s="131" t="s">
        <v>61</v>
      </c>
      <c r="D27" s="124"/>
      <c r="E27" s="97"/>
      <c r="F27" s="28"/>
      <c r="G27" s="104" t="s">
        <v>38</v>
      </c>
      <c r="H27" s="99" t="s">
        <v>39</v>
      </c>
      <c r="I27" s="27"/>
      <c r="J27" s="30"/>
    </row>
    <row r="28" spans="1:26" ht="18" customHeight="1" x14ac:dyDescent="0.25">
      <c r="A28" s="12"/>
      <c r="B28" s="25"/>
      <c r="C28" s="122"/>
      <c r="D28" s="125"/>
      <c r="E28" s="21"/>
      <c r="F28" s="12"/>
      <c r="G28" s="84">
        <v>21</v>
      </c>
      <c r="H28" s="85" t="s">
        <v>40</v>
      </c>
      <c r="I28" s="112"/>
      <c r="J28" s="92">
        <f>F20+J20+F26+J26</f>
        <v>0</v>
      </c>
    </row>
    <row r="29" spans="1:26" ht="18" customHeight="1" x14ac:dyDescent="0.25">
      <c r="A29" s="12"/>
      <c r="B29" s="69"/>
      <c r="C29" s="123"/>
      <c r="D29" s="126"/>
      <c r="E29" s="21"/>
      <c r="F29" s="12"/>
      <c r="G29" s="58">
        <v>22</v>
      </c>
      <c r="H29" s="61" t="s">
        <v>41</v>
      </c>
      <c r="I29" s="113">
        <f>J28-SUM('SO 5407'!K9:'SO 5407'!K24)</f>
        <v>0</v>
      </c>
      <c r="J29" s="109">
        <f>ROUND(((ROUND(I29,2)*20)*1/100),2)</f>
        <v>0</v>
      </c>
    </row>
    <row r="30" spans="1:26" ht="18" customHeight="1" x14ac:dyDescent="0.25">
      <c r="A30" s="12"/>
      <c r="B30" s="22"/>
      <c r="C30" s="115"/>
      <c r="D30" s="117"/>
      <c r="E30" s="21"/>
      <c r="F30" s="12"/>
      <c r="G30" s="52">
        <v>23</v>
      </c>
      <c r="H30" s="62" t="s">
        <v>42</v>
      </c>
      <c r="I30" s="77">
        <f>SUM('SO 5407'!K9:'SO 5407'!K24)</f>
        <v>0</v>
      </c>
      <c r="J30" s="110">
        <f>ROUND(((ROUND(I30,2)*0)/100),2)</f>
        <v>0</v>
      </c>
    </row>
    <row r="31" spans="1:26" ht="18" customHeight="1" x14ac:dyDescent="0.25">
      <c r="A31" s="12"/>
      <c r="B31" s="23"/>
      <c r="C31" s="127"/>
      <c r="D31" s="128"/>
      <c r="E31" s="21"/>
      <c r="F31" s="12"/>
      <c r="G31" s="84">
        <v>24</v>
      </c>
      <c r="H31" s="85" t="s">
        <v>43</v>
      </c>
      <c r="I31" s="107"/>
      <c r="J31" s="121">
        <f>SUM(J28:J30)</f>
        <v>0</v>
      </c>
    </row>
    <row r="32" spans="1:26" ht="18" customHeight="1" thickBot="1" x14ac:dyDescent="0.3">
      <c r="A32" s="12"/>
      <c r="B32" s="40"/>
      <c r="C32" s="108"/>
      <c r="D32" s="114"/>
      <c r="E32" s="70"/>
      <c r="F32" s="71"/>
      <c r="G32" s="58" t="s">
        <v>44</v>
      </c>
      <c r="H32" s="108"/>
      <c r="I32" s="114"/>
      <c r="J32" s="111"/>
    </row>
    <row r="33" spans="1:10" ht="18" customHeight="1" thickTop="1" x14ac:dyDescent="0.25">
      <c r="A33" s="12"/>
      <c r="B33" s="96"/>
      <c r="C33" s="97"/>
      <c r="D33" s="129" t="s">
        <v>59</v>
      </c>
      <c r="E33" s="73"/>
      <c r="F33" s="98"/>
      <c r="G33" s="105">
        <v>26</v>
      </c>
      <c r="H33" s="130" t="s">
        <v>60</v>
      </c>
      <c r="I33" s="28"/>
      <c r="J33" s="106"/>
    </row>
    <row r="34" spans="1:10" ht="18" customHeight="1" x14ac:dyDescent="0.25">
      <c r="A34" s="12"/>
      <c r="B34" s="24"/>
      <c r="C34" s="20"/>
      <c r="D34" s="15"/>
      <c r="E34" s="15"/>
      <c r="F34" s="15"/>
      <c r="G34" s="15"/>
      <c r="H34" s="15"/>
      <c r="I34" s="28"/>
      <c r="J34" s="31"/>
    </row>
    <row r="35" spans="1:10" ht="18" customHeight="1" x14ac:dyDescent="0.25">
      <c r="A35" s="12"/>
      <c r="B35" s="25"/>
      <c r="C35" s="21"/>
      <c r="D35" s="3"/>
      <c r="E35" s="3"/>
      <c r="F35" s="3"/>
      <c r="G35" s="3"/>
      <c r="H35" s="3"/>
      <c r="I35" s="12"/>
      <c r="J35" s="32"/>
    </row>
    <row r="36" spans="1:10" ht="18" customHeight="1" x14ac:dyDescent="0.25">
      <c r="A36" s="12"/>
      <c r="B36" s="25"/>
      <c r="C36" s="21"/>
      <c r="D36" s="3"/>
      <c r="E36" s="3"/>
      <c r="F36" s="3"/>
      <c r="G36" s="3"/>
      <c r="H36" s="3"/>
      <c r="I36" s="12"/>
      <c r="J36" s="32"/>
    </row>
    <row r="37" spans="1:10" ht="18" customHeight="1" x14ac:dyDescent="0.25">
      <c r="A37" s="12"/>
      <c r="B37" s="25"/>
      <c r="C37" s="21"/>
      <c r="D37" s="3"/>
      <c r="E37" s="3"/>
      <c r="F37" s="3"/>
      <c r="G37" s="3"/>
      <c r="H37" s="3"/>
      <c r="I37" s="12"/>
      <c r="J37" s="32"/>
    </row>
    <row r="38" spans="1:10" ht="18" customHeight="1" x14ac:dyDescent="0.25">
      <c r="A38" s="12"/>
      <c r="B38" s="25"/>
      <c r="C38" s="21"/>
      <c r="D38" s="3"/>
      <c r="E38" s="3"/>
      <c r="F38" s="3"/>
      <c r="G38" s="3"/>
      <c r="H38" s="3"/>
      <c r="I38" s="12"/>
      <c r="J38" s="32"/>
    </row>
    <row r="39" spans="1:10" ht="18" customHeight="1" x14ac:dyDescent="0.25">
      <c r="A39" s="12"/>
      <c r="B39" s="25"/>
      <c r="C39" s="21"/>
      <c r="D39" s="3"/>
      <c r="E39" s="3"/>
      <c r="F39" s="3"/>
      <c r="G39" s="3"/>
      <c r="H39" s="3"/>
      <c r="I39" s="12"/>
      <c r="J39" s="32"/>
    </row>
    <row r="40" spans="1:10" ht="18" customHeight="1" thickBot="1" x14ac:dyDescent="0.3">
      <c r="A40" s="12"/>
      <c r="B40" s="69"/>
      <c r="C40" s="70"/>
      <c r="D40" s="13"/>
      <c r="E40" s="13"/>
      <c r="F40" s="13"/>
      <c r="G40" s="13"/>
      <c r="H40" s="13"/>
      <c r="I40" s="71"/>
      <c r="J40" s="72"/>
    </row>
    <row r="41" spans="1:10" ht="15.75" thickTop="1" x14ac:dyDescent="0.25">
      <c r="A41" s="12"/>
      <c r="B41" s="73"/>
      <c r="C41" s="73"/>
      <c r="D41" s="73"/>
      <c r="E41" s="73"/>
      <c r="F41" s="73"/>
      <c r="G41" s="73"/>
      <c r="H41" s="73"/>
      <c r="I41" s="73"/>
      <c r="J41" s="73"/>
    </row>
  </sheetData>
  <mergeCells count="4">
    <mergeCell ref="B2:J2"/>
    <mergeCell ref="B6:J6"/>
    <mergeCell ref="B8:J8"/>
    <mergeCell ref="B10:J10"/>
  </mergeCells>
  <pageMargins left="0.7" right="0.7" top="0.78740157499999996" bottom="0.78740157499999996" header="0.3" footer="0.3"/>
  <pageSetup paperSize="9" scale="95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>
      <selection sqref="A1:D1"/>
    </sheetView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8.85546875" hidden="1" customWidth="1"/>
    <col min="10" max="26" width="0" hidden="1" customWidth="1"/>
    <col min="27" max="16384" width="8.85546875" hidden="1"/>
  </cols>
  <sheetData>
    <row r="1" spans="1:26" ht="19.899999999999999" customHeight="1" x14ac:dyDescent="0.25">
      <c r="A1" s="210" t="s">
        <v>21</v>
      </c>
      <c r="B1" s="211"/>
      <c r="C1" s="211"/>
      <c r="D1" s="212"/>
      <c r="E1" s="134" t="s">
        <v>18</v>
      </c>
      <c r="F1" s="133"/>
      <c r="W1">
        <v>30.126000000000001</v>
      </c>
    </row>
    <row r="2" spans="1:26" ht="19.899999999999999" customHeight="1" x14ac:dyDescent="0.25">
      <c r="A2" s="210" t="s">
        <v>22</v>
      </c>
      <c r="B2" s="211"/>
      <c r="C2" s="211"/>
      <c r="D2" s="212"/>
      <c r="E2" s="134" t="s">
        <v>16</v>
      </c>
      <c r="F2" s="133"/>
    </row>
    <row r="3" spans="1:26" ht="19.899999999999999" customHeight="1" x14ac:dyDescent="0.25">
      <c r="A3" s="210" t="s">
        <v>23</v>
      </c>
      <c r="B3" s="211"/>
      <c r="C3" s="211"/>
      <c r="D3" s="212"/>
      <c r="E3" s="134" t="s">
        <v>65</v>
      </c>
      <c r="F3" s="133"/>
    </row>
    <row r="4" spans="1:26" x14ac:dyDescent="0.25">
      <c r="A4" s="135" t="s">
        <v>1</v>
      </c>
      <c r="B4" s="132"/>
      <c r="C4" s="132"/>
      <c r="D4" s="132"/>
      <c r="E4" s="132"/>
      <c r="F4" s="132"/>
    </row>
    <row r="5" spans="1:26" x14ac:dyDescent="0.25">
      <c r="A5" s="135" t="s">
        <v>15</v>
      </c>
      <c r="B5" s="132"/>
      <c r="C5" s="132"/>
      <c r="D5" s="132"/>
      <c r="E5" s="132"/>
      <c r="F5" s="132"/>
    </row>
    <row r="6" spans="1:26" x14ac:dyDescent="0.25">
      <c r="A6" s="132"/>
      <c r="B6" s="132"/>
      <c r="C6" s="132"/>
      <c r="D6" s="132"/>
      <c r="E6" s="132"/>
      <c r="F6" s="132"/>
    </row>
    <row r="7" spans="1:26" x14ac:dyDescent="0.25">
      <c r="A7" s="132"/>
      <c r="B7" s="132"/>
      <c r="C7" s="132"/>
      <c r="D7" s="132"/>
      <c r="E7" s="132"/>
      <c r="F7" s="132"/>
    </row>
    <row r="8" spans="1:26" x14ac:dyDescent="0.25">
      <c r="A8" s="136" t="s">
        <v>66</v>
      </c>
      <c r="B8" s="132"/>
      <c r="C8" s="132"/>
      <c r="D8" s="132"/>
      <c r="E8" s="132"/>
      <c r="F8" s="132"/>
    </row>
    <row r="9" spans="1:26" x14ac:dyDescent="0.25">
      <c r="A9" s="137" t="s">
        <v>62</v>
      </c>
      <c r="B9" s="137" t="s">
        <v>56</v>
      </c>
      <c r="C9" s="137" t="s">
        <v>57</v>
      </c>
      <c r="D9" s="137" t="s">
        <v>33</v>
      </c>
      <c r="E9" s="137" t="s">
        <v>63</v>
      </c>
      <c r="F9" s="137" t="s">
        <v>64</v>
      </c>
    </row>
    <row r="10" spans="1:26" x14ac:dyDescent="0.25">
      <c r="A10" s="144" t="s">
        <v>67</v>
      </c>
      <c r="B10" s="145"/>
      <c r="C10" s="141"/>
      <c r="D10" s="141"/>
      <c r="E10" s="142"/>
      <c r="F10" s="142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</row>
    <row r="11" spans="1:26" x14ac:dyDescent="0.25">
      <c r="A11" s="146" t="s">
        <v>68</v>
      </c>
      <c r="B11" s="147">
        <f>'SO 5407'!L15</f>
        <v>0</v>
      </c>
      <c r="C11" s="147">
        <f>'SO 5407'!M15</f>
        <v>0</v>
      </c>
      <c r="D11" s="147">
        <f>'SO 5407'!I15</f>
        <v>0</v>
      </c>
      <c r="E11" s="148">
        <f>'SO 5407'!S15</f>
        <v>0</v>
      </c>
      <c r="F11" s="148">
        <f>'SO 5407'!V15</f>
        <v>0</v>
      </c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</row>
    <row r="12" spans="1:26" x14ac:dyDescent="0.25">
      <c r="A12" s="146" t="s">
        <v>69</v>
      </c>
      <c r="B12" s="147">
        <f>'SO 5407'!L22</f>
        <v>0</v>
      </c>
      <c r="C12" s="147">
        <f>'SO 5407'!M22</f>
        <v>0</v>
      </c>
      <c r="D12" s="147">
        <f>'SO 5407'!I22</f>
        <v>0</v>
      </c>
      <c r="E12" s="148">
        <f>'SO 5407'!S22</f>
        <v>0</v>
      </c>
      <c r="F12" s="148">
        <f>'SO 5407'!V22</f>
        <v>0</v>
      </c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</row>
    <row r="13" spans="1:26" x14ac:dyDescent="0.25">
      <c r="A13" s="2" t="s">
        <v>67</v>
      </c>
      <c r="B13" s="149">
        <f>'SO 5407'!L24</f>
        <v>0</v>
      </c>
      <c r="C13" s="149">
        <f>'SO 5407'!M24</f>
        <v>0</v>
      </c>
      <c r="D13" s="149">
        <f>'SO 5407'!I24</f>
        <v>0</v>
      </c>
      <c r="E13" s="150">
        <f>'SO 5407'!S24</f>
        <v>0</v>
      </c>
      <c r="F13" s="150">
        <f>'SO 5407'!V24</f>
        <v>0</v>
      </c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</row>
    <row r="14" spans="1:26" x14ac:dyDescent="0.25">
      <c r="A14" s="1"/>
      <c r="B14" s="139"/>
      <c r="C14" s="139"/>
      <c r="D14" s="139"/>
      <c r="E14" s="138"/>
      <c r="F14" s="138"/>
    </row>
    <row r="15" spans="1:26" x14ac:dyDescent="0.25">
      <c r="A15" s="2" t="s">
        <v>70</v>
      </c>
      <c r="B15" s="149">
        <f>'SO 5407'!L25</f>
        <v>0</v>
      </c>
      <c r="C15" s="149">
        <f>'SO 5407'!M25</f>
        <v>0</v>
      </c>
      <c r="D15" s="149">
        <f>'SO 5407'!I25</f>
        <v>0</v>
      </c>
      <c r="E15" s="150">
        <f>'SO 5407'!S25</f>
        <v>0</v>
      </c>
      <c r="F15" s="150">
        <f>'SO 5407'!V25</f>
        <v>0</v>
      </c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</row>
    <row r="16" spans="1:26" x14ac:dyDescent="0.25">
      <c r="A16" s="1"/>
      <c r="B16" s="139"/>
      <c r="C16" s="139"/>
      <c r="D16" s="139"/>
      <c r="E16" s="138"/>
      <c r="F16" s="138"/>
    </row>
    <row r="17" spans="1:6" x14ac:dyDescent="0.25">
      <c r="A17" s="1"/>
      <c r="B17" s="139"/>
      <c r="C17" s="139"/>
      <c r="D17" s="139"/>
      <c r="E17" s="138"/>
      <c r="F17" s="138"/>
    </row>
    <row r="18" spans="1:6" x14ac:dyDescent="0.25">
      <c r="A18" s="1"/>
      <c r="B18" s="139"/>
      <c r="C18" s="139"/>
      <c r="D18" s="139"/>
      <c r="E18" s="138"/>
      <c r="F18" s="138"/>
    </row>
    <row r="19" spans="1:6" x14ac:dyDescent="0.25">
      <c r="A19" s="1"/>
      <c r="B19" s="139"/>
      <c r="C19" s="139"/>
      <c r="D19" s="139"/>
      <c r="E19" s="138"/>
      <c r="F19" s="138"/>
    </row>
    <row r="20" spans="1:6" x14ac:dyDescent="0.25">
      <c r="A20" s="1"/>
      <c r="B20" s="139"/>
      <c r="C20" s="139"/>
      <c r="D20" s="139"/>
      <c r="E20" s="138"/>
      <c r="F20" s="138"/>
    </row>
    <row r="21" spans="1:6" x14ac:dyDescent="0.25">
      <c r="A21" s="1"/>
      <c r="B21" s="139"/>
      <c r="C21" s="139"/>
      <c r="D21" s="139"/>
      <c r="E21" s="138"/>
      <c r="F21" s="138"/>
    </row>
    <row r="22" spans="1:6" x14ac:dyDescent="0.25">
      <c r="A22" s="1"/>
      <c r="B22" s="139"/>
      <c r="C22" s="139"/>
      <c r="D22" s="139"/>
      <c r="E22" s="138"/>
      <c r="F22" s="138"/>
    </row>
    <row r="23" spans="1:6" x14ac:dyDescent="0.25">
      <c r="A23" s="1"/>
      <c r="B23" s="139"/>
      <c r="C23" s="139"/>
      <c r="D23" s="139"/>
      <c r="E23" s="138"/>
      <c r="F23" s="138"/>
    </row>
    <row r="24" spans="1:6" x14ac:dyDescent="0.25">
      <c r="A24" s="1"/>
      <c r="B24" s="139"/>
      <c r="C24" s="139"/>
      <c r="D24" s="139"/>
      <c r="E24" s="138"/>
      <c r="F24" s="138"/>
    </row>
    <row r="25" spans="1:6" x14ac:dyDescent="0.25">
      <c r="A25" s="1"/>
      <c r="B25" s="139"/>
      <c r="C25" s="139"/>
      <c r="D25" s="139"/>
      <c r="E25" s="138"/>
      <c r="F25" s="138"/>
    </row>
    <row r="26" spans="1:6" x14ac:dyDescent="0.25">
      <c r="A26" s="1"/>
      <c r="B26" s="139"/>
      <c r="C26" s="139"/>
      <c r="D26" s="139"/>
      <c r="E26" s="138"/>
      <c r="F26" s="138"/>
    </row>
    <row r="27" spans="1:6" x14ac:dyDescent="0.25">
      <c r="A27" s="1"/>
      <c r="B27" s="139"/>
      <c r="C27" s="139"/>
      <c r="D27" s="139"/>
      <c r="E27" s="138"/>
      <c r="F27" s="138"/>
    </row>
    <row r="28" spans="1:6" x14ac:dyDescent="0.25">
      <c r="A28" s="1"/>
      <c r="B28" s="139"/>
      <c r="C28" s="139"/>
      <c r="D28" s="139"/>
      <c r="E28" s="138"/>
      <c r="F28" s="138"/>
    </row>
    <row r="29" spans="1:6" x14ac:dyDescent="0.25">
      <c r="A29" s="1"/>
      <c r="B29" s="139"/>
      <c r="C29" s="139"/>
      <c r="D29" s="139"/>
      <c r="E29" s="138"/>
      <c r="F29" s="138"/>
    </row>
    <row r="30" spans="1:6" x14ac:dyDescent="0.25">
      <c r="A30" s="1"/>
      <c r="B30" s="139"/>
      <c r="C30" s="139"/>
      <c r="D30" s="139"/>
      <c r="E30" s="138"/>
      <c r="F30" s="138"/>
    </row>
    <row r="31" spans="1:6" x14ac:dyDescent="0.25">
      <c r="A31" s="1"/>
      <c r="B31" s="139"/>
      <c r="C31" s="139"/>
      <c r="D31" s="139"/>
      <c r="E31" s="138"/>
      <c r="F31" s="138"/>
    </row>
    <row r="32" spans="1:6" x14ac:dyDescent="0.25">
      <c r="A32" s="1"/>
      <c r="B32" s="139"/>
      <c r="C32" s="139"/>
      <c r="D32" s="139"/>
      <c r="E32" s="138"/>
      <c r="F32" s="138"/>
    </row>
    <row r="33" spans="1:6" x14ac:dyDescent="0.25">
      <c r="A33" s="1"/>
      <c r="B33" s="139"/>
      <c r="C33" s="139"/>
      <c r="D33" s="139"/>
      <c r="E33" s="138"/>
      <c r="F33" s="138"/>
    </row>
    <row r="34" spans="1:6" x14ac:dyDescent="0.25">
      <c r="A34" s="1"/>
      <c r="B34" s="139"/>
      <c r="C34" s="139"/>
      <c r="D34" s="139"/>
      <c r="E34" s="138"/>
      <c r="F34" s="138"/>
    </row>
    <row r="35" spans="1:6" x14ac:dyDescent="0.25">
      <c r="A35" s="1"/>
      <c r="B35" s="139"/>
      <c r="C35" s="139"/>
      <c r="D35" s="139"/>
      <c r="E35" s="138"/>
      <c r="F35" s="138"/>
    </row>
    <row r="36" spans="1:6" x14ac:dyDescent="0.25">
      <c r="A36" s="1"/>
      <c r="B36" s="139"/>
      <c r="C36" s="139"/>
      <c r="D36" s="139"/>
      <c r="E36" s="138"/>
      <c r="F36" s="138"/>
    </row>
    <row r="37" spans="1:6" x14ac:dyDescent="0.25">
      <c r="A37" s="1"/>
      <c r="B37" s="139"/>
      <c r="C37" s="139"/>
      <c r="D37" s="139"/>
      <c r="E37" s="138"/>
      <c r="F37" s="138"/>
    </row>
    <row r="38" spans="1:6" x14ac:dyDescent="0.25">
      <c r="A38" s="1"/>
      <c r="B38" s="139"/>
      <c r="C38" s="139"/>
      <c r="D38" s="139"/>
      <c r="E38" s="138"/>
      <c r="F38" s="138"/>
    </row>
    <row r="39" spans="1:6" x14ac:dyDescent="0.25">
      <c r="A39" s="1"/>
      <c r="B39" s="139"/>
      <c r="C39" s="139"/>
      <c r="D39" s="139"/>
      <c r="E39" s="138"/>
      <c r="F39" s="138"/>
    </row>
    <row r="40" spans="1:6" x14ac:dyDescent="0.25">
      <c r="A40" s="1"/>
      <c r="B40" s="139"/>
      <c r="C40" s="139"/>
      <c r="D40" s="139"/>
      <c r="E40" s="138"/>
      <c r="F40" s="138"/>
    </row>
    <row r="41" spans="1:6" x14ac:dyDescent="0.25">
      <c r="A41" s="1"/>
      <c r="B41" s="139"/>
      <c r="C41" s="139"/>
      <c r="D41" s="139"/>
      <c r="E41" s="138"/>
      <c r="F41" s="138"/>
    </row>
    <row r="42" spans="1:6" x14ac:dyDescent="0.25">
      <c r="A42" s="1"/>
      <c r="B42" s="139"/>
      <c r="C42" s="139"/>
      <c r="D42" s="139"/>
      <c r="E42" s="138"/>
      <c r="F42" s="138"/>
    </row>
    <row r="43" spans="1:6" x14ac:dyDescent="0.25">
      <c r="A43" s="1"/>
      <c r="B43" s="1"/>
      <c r="C43" s="1"/>
      <c r="D43" s="1"/>
      <c r="E43" s="1"/>
      <c r="F43" s="1"/>
    </row>
    <row r="44" spans="1:6" x14ac:dyDescent="0.25">
      <c r="A44" s="1"/>
      <c r="B44" s="1"/>
      <c r="C44" s="1"/>
      <c r="D44" s="1"/>
      <c r="E44" s="1"/>
      <c r="F44" s="1"/>
    </row>
    <row r="45" spans="1:6" x14ac:dyDescent="0.25">
      <c r="A45" s="1"/>
      <c r="B45" s="1"/>
      <c r="C45" s="1"/>
      <c r="D45" s="1"/>
      <c r="E45" s="1"/>
      <c r="F45" s="1"/>
    </row>
    <row r="46" spans="1:6" x14ac:dyDescent="0.25">
      <c r="A46" s="1"/>
      <c r="B46" s="1"/>
      <c r="C46" s="1"/>
      <c r="D46" s="1"/>
      <c r="E46" s="1"/>
      <c r="F46" s="1"/>
    </row>
    <row r="47" spans="1:6" x14ac:dyDescent="0.25">
      <c r="A47" s="1"/>
      <c r="B47" s="1"/>
      <c r="C47" s="1"/>
      <c r="D47" s="1"/>
      <c r="E47" s="1"/>
      <c r="F47" s="1"/>
    </row>
    <row r="48" spans="1:6" x14ac:dyDescent="0.25">
      <c r="A48" s="1"/>
      <c r="B48" s="1"/>
      <c r="C48" s="1"/>
      <c r="D48" s="1"/>
      <c r="E48" s="1"/>
      <c r="F48" s="1"/>
    </row>
    <row r="49" spans="1:6" x14ac:dyDescent="0.25">
      <c r="A49" s="1"/>
      <c r="B49" s="1"/>
      <c r="C49" s="1"/>
      <c r="D49" s="1"/>
      <c r="E49" s="1"/>
      <c r="F49" s="1"/>
    </row>
    <row r="50" spans="1:6" x14ac:dyDescent="0.25">
      <c r="A50" s="1"/>
      <c r="B50" s="1"/>
      <c r="C50" s="1"/>
      <c r="D50" s="1"/>
      <c r="E50" s="1"/>
      <c r="F50" s="1"/>
    </row>
    <row r="51" spans="1:6" x14ac:dyDescent="0.25">
      <c r="A51" s="1"/>
      <c r="B51" s="1"/>
      <c r="C51" s="1"/>
      <c r="D51" s="1"/>
      <c r="E51" s="1"/>
      <c r="F51" s="1"/>
    </row>
    <row r="52" spans="1:6" x14ac:dyDescent="0.25">
      <c r="A52" s="1"/>
      <c r="B52" s="1"/>
      <c r="C52" s="1"/>
      <c r="D52" s="1"/>
      <c r="E52" s="1"/>
      <c r="F52" s="1"/>
    </row>
    <row r="53" spans="1:6" x14ac:dyDescent="0.25">
      <c r="A53" s="1"/>
      <c r="B53" s="1"/>
      <c r="C53" s="1"/>
      <c r="D53" s="1"/>
      <c r="E53" s="1"/>
      <c r="F53" s="1"/>
    </row>
    <row r="54" spans="1:6" x14ac:dyDescent="0.25">
      <c r="A54" s="1"/>
      <c r="B54" s="1"/>
      <c r="C54" s="1"/>
      <c r="D54" s="1"/>
      <c r="E54" s="1"/>
      <c r="F54" s="1"/>
    </row>
    <row r="55" spans="1:6" x14ac:dyDescent="0.25">
      <c r="A55" s="1"/>
      <c r="B55" s="1"/>
      <c r="C55" s="1"/>
      <c r="D55" s="1"/>
      <c r="E55" s="1"/>
      <c r="F55" s="1"/>
    </row>
    <row r="56" spans="1:6" x14ac:dyDescent="0.25">
      <c r="A56" s="1"/>
      <c r="B56" s="1"/>
      <c r="C56" s="1"/>
      <c r="D56" s="1"/>
      <c r="E56" s="1"/>
      <c r="F56" s="1"/>
    </row>
    <row r="57" spans="1:6" x14ac:dyDescent="0.25">
      <c r="A57" s="1"/>
      <c r="B57" s="1"/>
      <c r="C57" s="1"/>
      <c r="D57" s="1"/>
      <c r="E57" s="1"/>
      <c r="F57" s="1"/>
    </row>
    <row r="58" spans="1:6" x14ac:dyDescent="0.25">
      <c r="A58" s="1"/>
      <c r="B58" s="1"/>
      <c r="C58" s="1"/>
      <c r="D58" s="1"/>
      <c r="E58" s="1"/>
      <c r="F58" s="1"/>
    </row>
    <row r="59" spans="1:6" x14ac:dyDescent="0.25">
      <c r="A59" s="1"/>
      <c r="B59" s="1"/>
      <c r="C59" s="1"/>
      <c r="D59" s="1"/>
      <c r="E59" s="1"/>
      <c r="F59" s="1"/>
    </row>
    <row r="60" spans="1:6" x14ac:dyDescent="0.25">
      <c r="A60" s="1"/>
      <c r="B60" s="1"/>
      <c r="C60" s="1"/>
      <c r="D60" s="1"/>
      <c r="E60" s="1"/>
      <c r="F60" s="1"/>
    </row>
    <row r="61" spans="1:6" x14ac:dyDescent="0.25">
      <c r="A61" s="1"/>
      <c r="B61" s="1"/>
      <c r="C61" s="1"/>
      <c r="D61" s="1"/>
      <c r="E61" s="1"/>
      <c r="F61" s="1"/>
    </row>
    <row r="62" spans="1:6" x14ac:dyDescent="0.25">
      <c r="A62" s="1"/>
      <c r="B62" s="1"/>
      <c r="C62" s="1"/>
      <c r="D62" s="1"/>
      <c r="E62" s="1"/>
      <c r="F62" s="1"/>
    </row>
    <row r="63" spans="1:6" x14ac:dyDescent="0.25">
      <c r="A63" s="1"/>
      <c r="B63" s="1"/>
      <c r="C63" s="1"/>
      <c r="D63" s="1"/>
      <c r="E63" s="1"/>
      <c r="F63" s="1"/>
    </row>
    <row r="64" spans="1:6" x14ac:dyDescent="0.25">
      <c r="A64" s="1"/>
      <c r="B64" s="1"/>
      <c r="C64" s="1"/>
      <c r="D64" s="1"/>
      <c r="E64" s="1"/>
      <c r="F64" s="1"/>
    </row>
    <row r="65" spans="1:6" x14ac:dyDescent="0.25">
      <c r="A65" s="1"/>
      <c r="B65" s="1"/>
      <c r="C65" s="1"/>
      <c r="D65" s="1"/>
      <c r="E65" s="1"/>
      <c r="F65" s="1"/>
    </row>
    <row r="66" spans="1:6" x14ac:dyDescent="0.25">
      <c r="A66" s="1"/>
      <c r="B66" s="1"/>
      <c r="C66" s="1"/>
      <c r="D66" s="1"/>
      <c r="E66" s="1"/>
      <c r="F66" s="1"/>
    </row>
    <row r="67" spans="1:6" x14ac:dyDescent="0.25">
      <c r="A67" s="1"/>
      <c r="B67" s="1"/>
      <c r="C67" s="1"/>
      <c r="D67" s="1"/>
      <c r="E67" s="1"/>
      <c r="F67" s="1"/>
    </row>
    <row r="68" spans="1:6" x14ac:dyDescent="0.25">
      <c r="A68" s="1"/>
      <c r="B68" s="1"/>
      <c r="C68" s="1"/>
      <c r="D68" s="1"/>
      <c r="E68" s="1"/>
      <c r="F68" s="1"/>
    </row>
    <row r="69" spans="1:6" x14ac:dyDescent="0.25">
      <c r="A69" s="1"/>
      <c r="B69" s="1"/>
      <c r="C69" s="1"/>
      <c r="D69" s="1"/>
      <c r="E69" s="1"/>
      <c r="F69" s="1"/>
    </row>
    <row r="70" spans="1:6" x14ac:dyDescent="0.25">
      <c r="A70" s="1"/>
      <c r="B70" s="1"/>
      <c r="C70" s="1"/>
      <c r="D70" s="1"/>
      <c r="E70" s="1"/>
      <c r="F70" s="1"/>
    </row>
    <row r="71" spans="1:6" x14ac:dyDescent="0.25">
      <c r="A71" s="1"/>
      <c r="B71" s="1"/>
      <c r="C71" s="1"/>
      <c r="D71" s="1"/>
      <c r="E71" s="1"/>
      <c r="F71" s="1"/>
    </row>
    <row r="72" spans="1:6" x14ac:dyDescent="0.25">
      <c r="A72" s="1"/>
      <c r="B72" s="1"/>
      <c r="C72" s="1"/>
      <c r="D72" s="1"/>
      <c r="E72" s="1"/>
      <c r="F72" s="1"/>
    </row>
    <row r="73" spans="1:6" x14ac:dyDescent="0.25">
      <c r="A73" s="1"/>
      <c r="B73" s="1"/>
      <c r="C73" s="1"/>
      <c r="D73" s="1"/>
      <c r="E73" s="1"/>
      <c r="F73" s="1"/>
    </row>
    <row r="74" spans="1:6" x14ac:dyDescent="0.25">
      <c r="A74" s="1"/>
      <c r="B74" s="1"/>
      <c r="C74" s="1"/>
      <c r="D74" s="1"/>
      <c r="E74" s="1"/>
      <c r="F74" s="1"/>
    </row>
    <row r="75" spans="1:6" x14ac:dyDescent="0.25">
      <c r="A75" s="1"/>
      <c r="B75" s="1"/>
      <c r="C75" s="1"/>
      <c r="D75" s="1"/>
      <c r="E75" s="1"/>
      <c r="F75" s="1"/>
    </row>
    <row r="76" spans="1:6" x14ac:dyDescent="0.25">
      <c r="A76" s="1"/>
      <c r="B76" s="1"/>
      <c r="C76" s="1"/>
      <c r="D76" s="1"/>
      <c r="E76" s="1"/>
      <c r="F76" s="1"/>
    </row>
    <row r="77" spans="1:6" x14ac:dyDescent="0.25">
      <c r="A77" s="1"/>
      <c r="B77" s="1"/>
      <c r="C77" s="1"/>
      <c r="D77" s="1"/>
      <c r="E77" s="1"/>
      <c r="F77" s="1"/>
    </row>
    <row r="78" spans="1:6" x14ac:dyDescent="0.25">
      <c r="A78" s="1"/>
      <c r="B78" s="1"/>
      <c r="C78" s="1"/>
      <c r="D78" s="1"/>
      <c r="E78" s="1"/>
      <c r="F78" s="1"/>
    </row>
    <row r="79" spans="1:6" x14ac:dyDescent="0.25">
      <c r="A79" s="1"/>
      <c r="B79" s="1"/>
      <c r="C79" s="1"/>
      <c r="D79" s="1"/>
      <c r="E79" s="1"/>
      <c r="F79" s="1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8740157499999996" bottom="0.78740157499999996" header="0.3" footer="0.3"/>
  <pageSetup paperSize="9" scale="9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5"/>
  <sheetViews>
    <sheetView tabSelected="1" workbookViewId="0">
      <pane ySplit="8" topLeftCell="A9" activePane="bottomLeft" state="frozen"/>
      <selection pane="bottomLeft" activeCell="F30" sqref="F30"/>
    </sheetView>
  </sheetViews>
  <sheetFormatPr defaultColWidth="0" defaultRowHeight="15" x14ac:dyDescent="0.25"/>
  <cols>
    <col min="1" max="1" width="4.7109375" hidden="1" customWidth="1"/>
    <col min="2" max="2" width="7.7109375" customWidth="1"/>
    <col min="3" max="3" width="12.7109375" customWidth="1"/>
    <col min="4" max="4" width="44.7109375" customWidth="1"/>
    <col min="5" max="5" width="5.7109375" customWidth="1"/>
    <col min="6" max="8" width="9.7109375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6" width="0" hidden="1" customWidth="1"/>
    <col min="27" max="27" width="8.85546875" customWidth="1"/>
    <col min="28" max="16384" width="8.85546875" hidden="1"/>
  </cols>
  <sheetData>
    <row r="1" spans="1:26" ht="19.899999999999999" customHeight="1" x14ac:dyDescent="0.25">
      <c r="A1" s="11"/>
      <c r="B1" s="213" t="s">
        <v>21</v>
      </c>
      <c r="C1" s="214"/>
      <c r="D1" s="214"/>
      <c r="E1" s="214"/>
      <c r="F1" s="214"/>
      <c r="G1" s="214"/>
      <c r="H1" s="215"/>
      <c r="I1" s="154" t="s">
        <v>18</v>
      </c>
      <c r="J1" s="11"/>
      <c r="K1" s="3"/>
      <c r="L1" s="3"/>
      <c r="M1" s="3"/>
      <c r="N1" s="3"/>
      <c r="O1" s="3"/>
      <c r="P1" s="5"/>
      <c r="Q1" s="1"/>
      <c r="R1" s="1"/>
      <c r="S1" s="3"/>
      <c r="V1" s="3"/>
      <c r="W1">
        <v>30.126000000000001</v>
      </c>
    </row>
    <row r="2" spans="1:26" ht="19.899999999999999" customHeight="1" x14ac:dyDescent="0.25">
      <c r="A2" s="11"/>
      <c r="B2" s="213" t="s">
        <v>22</v>
      </c>
      <c r="C2" s="214"/>
      <c r="D2" s="214"/>
      <c r="E2" s="214"/>
      <c r="F2" s="214"/>
      <c r="G2" s="214"/>
      <c r="H2" s="215"/>
      <c r="I2" s="154" t="s">
        <v>16</v>
      </c>
      <c r="J2" s="11"/>
      <c r="K2" s="3"/>
      <c r="L2" s="3"/>
      <c r="M2" s="3"/>
      <c r="N2" s="3"/>
      <c r="O2" s="3"/>
      <c r="P2" s="5"/>
      <c r="Q2" s="1"/>
      <c r="R2" s="1"/>
      <c r="S2" s="3"/>
      <c r="V2" s="3"/>
    </row>
    <row r="3" spans="1:26" ht="19.899999999999999" customHeight="1" x14ac:dyDescent="0.25">
      <c r="A3" s="11"/>
      <c r="B3" s="213" t="s">
        <v>108</v>
      </c>
      <c r="C3" s="214"/>
      <c r="D3" s="214"/>
      <c r="E3" s="214"/>
      <c r="F3" s="214"/>
      <c r="G3" s="214"/>
      <c r="H3" s="215"/>
      <c r="I3" s="154" t="s">
        <v>81</v>
      </c>
      <c r="J3" s="11"/>
      <c r="K3" s="3"/>
      <c r="L3" s="3"/>
      <c r="M3" s="3"/>
      <c r="N3" s="3"/>
      <c r="O3" s="3"/>
      <c r="P3" s="5"/>
      <c r="Q3" s="1"/>
      <c r="R3" s="1"/>
      <c r="S3" s="3"/>
      <c r="V3" s="3"/>
    </row>
    <row r="4" spans="1:26" x14ac:dyDescent="0.25">
      <c r="A4" s="3"/>
      <c r="B4" s="5" t="s">
        <v>109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"/>
      <c r="R4" s="1"/>
      <c r="S4" s="3"/>
      <c r="V4" s="3"/>
    </row>
    <row r="5" spans="1:26" x14ac:dyDescent="0.25">
      <c r="A5" s="3"/>
      <c r="B5" s="155" t="s">
        <v>15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"/>
      <c r="R5" s="1"/>
      <c r="S5" s="3"/>
      <c r="V5" s="3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"/>
      <c r="R6" s="1"/>
      <c r="S6" s="3"/>
      <c r="V6" s="3"/>
    </row>
    <row r="7" spans="1:26" x14ac:dyDescent="0.25">
      <c r="A7" s="13"/>
      <c r="B7" s="14" t="s">
        <v>66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"/>
      <c r="R7" s="1"/>
      <c r="S7" s="13"/>
      <c r="V7" s="13"/>
    </row>
    <row r="8" spans="1:26" ht="15.75" x14ac:dyDescent="0.25">
      <c r="A8" s="157" t="s">
        <v>71</v>
      </c>
      <c r="B8" s="157" t="s">
        <v>72</v>
      </c>
      <c r="C8" s="157" t="s">
        <v>73</v>
      </c>
      <c r="D8" s="157" t="s">
        <v>74</v>
      </c>
      <c r="E8" s="157" t="s">
        <v>75</v>
      </c>
      <c r="F8" s="157" t="s">
        <v>76</v>
      </c>
      <c r="G8" s="157" t="s">
        <v>56</v>
      </c>
      <c r="H8" s="157" t="s">
        <v>57</v>
      </c>
      <c r="I8" s="157" t="s">
        <v>77</v>
      </c>
      <c r="J8" s="157"/>
      <c r="K8" s="157"/>
      <c r="L8" s="157"/>
      <c r="M8" s="157"/>
      <c r="N8" s="157"/>
      <c r="O8" s="157"/>
      <c r="P8" s="157" t="s">
        <v>78</v>
      </c>
      <c r="Q8" s="152"/>
      <c r="R8" s="152"/>
      <c r="S8" s="157" t="s">
        <v>79</v>
      </c>
      <c r="T8" s="153"/>
      <c r="U8" s="153"/>
      <c r="V8" s="157" t="s">
        <v>80</v>
      </c>
      <c r="W8" s="151"/>
      <c r="X8" s="151"/>
      <c r="Y8" s="151"/>
      <c r="Z8" s="151"/>
    </row>
    <row r="9" spans="1:26" x14ac:dyDescent="0.25">
      <c r="A9" s="140"/>
      <c r="B9" s="140"/>
      <c r="C9" s="158"/>
      <c r="D9" s="144" t="s">
        <v>67</v>
      </c>
      <c r="E9" s="140"/>
      <c r="F9" s="159"/>
      <c r="G9" s="141"/>
      <c r="H9" s="141"/>
      <c r="I9" s="141"/>
      <c r="J9" s="140"/>
      <c r="K9" s="140"/>
      <c r="L9" s="140"/>
      <c r="M9" s="140"/>
      <c r="N9" s="140"/>
      <c r="O9" s="140"/>
      <c r="P9" s="140"/>
      <c r="Q9" s="146"/>
      <c r="R9" s="146"/>
      <c r="S9" s="140"/>
      <c r="T9" s="143"/>
      <c r="U9" s="143"/>
      <c r="V9" s="140"/>
      <c r="W9" s="143"/>
      <c r="X9" s="143"/>
      <c r="Y9" s="143"/>
      <c r="Z9" s="143"/>
    </row>
    <row r="10" spans="1:26" x14ac:dyDescent="0.25">
      <c r="A10" s="146"/>
      <c r="B10" s="146"/>
      <c r="C10" s="161">
        <v>771</v>
      </c>
      <c r="D10" s="161" t="s">
        <v>68</v>
      </c>
      <c r="E10" s="146"/>
      <c r="F10" s="160"/>
      <c r="G10" s="147"/>
      <c r="H10" s="147"/>
      <c r="I10" s="147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3"/>
      <c r="U10" s="143"/>
      <c r="V10" s="146"/>
      <c r="W10" s="143"/>
      <c r="X10" s="143"/>
      <c r="Y10" s="143"/>
      <c r="Z10" s="143"/>
    </row>
    <row r="11" spans="1:26" ht="25.15" customHeight="1" x14ac:dyDescent="0.25">
      <c r="A11" s="167"/>
      <c r="B11" s="162" t="s">
        <v>82</v>
      </c>
      <c r="C11" s="168" t="s">
        <v>83</v>
      </c>
      <c r="D11" s="162" t="s">
        <v>103</v>
      </c>
      <c r="E11" s="162" t="s">
        <v>84</v>
      </c>
      <c r="F11" s="163">
        <v>74</v>
      </c>
      <c r="G11" s="164"/>
      <c r="H11" s="164"/>
      <c r="I11" s="164"/>
      <c r="J11" s="162"/>
      <c r="K11" s="165"/>
      <c r="L11" s="165"/>
      <c r="M11" s="165"/>
      <c r="N11" s="165"/>
      <c r="O11" s="165"/>
      <c r="P11" s="169"/>
      <c r="Q11" s="169"/>
      <c r="R11" s="169"/>
      <c r="S11" s="165"/>
      <c r="T11" s="166"/>
      <c r="U11" s="166"/>
      <c r="V11" s="169"/>
    </row>
    <row r="12" spans="1:26" ht="25.15" customHeight="1" x14ac:dyDescent="0.25">
      <c r="A12" s="167"/>
      <c r="B12" s="162" t="s">
        <v>85</v>
      </c>
      <c r="C12" s="168" t="s">
        <v>86</v>
      </c>
      <c r="D12" s="162" t="s">
        <v>104</v>
      </c>
      <c r="E12" s="162" t="s">
        <v>87</v>
      </c>
      <c r="F12" s="163">
        <v>200</v>
      </c>
      <c r="G12" s="164"/>
      <c r="H12" s="164"/>
      <c r="I12" s="164"/>
      <c r="J12" s="162"/>
      <c r="K12" s="165"/>
      <c r="L12" s="165"/>
      <c r="M12" s="165"/>
      <c r="N12" s="165"/>
      <c r="O12" s="165"/>
      <c r="P12" s="169"/>
      <c r="Q12" s="169"/>
      <c r="R12" s="169"/>
      <c r="S12" s="165"/>
      <c r="T12" s="166"/>
      <c r="U12" s="166"/>
      <c r="V12" s="169"/>
    </row>
    <row r="13" spans="1:26" ht="25.15" customHeight="1" x14ac:dyDescent="0.25">
      <c r="A13" s="167"/>
      <c r="B13" s="162" t="s">
        <v>88</v>
      </c>
      <c r="C13" s="168"/>
      <c r="D13" s="162"/>
      <c r="E13" s="162"/>
      <c r="F13" s="191"/>
      <c r="G13" s="192"/>
      <c r="H13" s="192"/>
      <c r="I13" s="192"/>
      <c r="J13" s="193"/>
      <c r="K13" s="194"/>
      <c r="L13" s="194"/>
      <c r="M13" s="194"/>
      <c r="N13" s="194"/>
      <c r="O13" s="194"/>
      <c r="P13" s="195"/>
      <c r="Q13" s="195"/>
      <c r="R13" s="195"/>
      <c r="S13" s="194"/>
      <c r="T13" s="196"/>
      <c r="U13" s="196"/>
      <c r="V13" s="195"/>
    </row>
    <row r="14" spans="1:26" ht="25.15" customHeight="1" x14ac:dyDescent="0.25">
      <c r="A14" s="167"/>
      <c r="B14" s="162" t="s">
        <v>85</v>
      </c>
      <c r="C14" s="168"/>
      <c r="D14" s="162"/>
      <c r="E14" s="162"/>
      <c r="F14" s="163"/>
      <c r="G14" s="170"/>
      <c r="H14" s="170"/>
      <c r="I14" s="170"/>
      <c r="J14" s="162"/>
      <c r="K14" s="165"/>
      <c r="L14" s="165"/>
      <c r="M14" s="165"/>
      <c r="N14" s="165"/>
      <c r="O14" s="165"/>
      <c r="P14" s="169"/>
      <c r="Q14" s="169"/>
      <c r="R14" s="169"/>
      <c r="S14" s="165"/>
      <c r="T14" s="166"/>
      <c r="U14" s="166"/>
      <c r="V14" s="169"/>
    </row>
    <row r="15" spans="1:26" x14ac:dyDescent="0.25">
      <c r="A15" s="146"/>
      <c r="B15" s="146"/>
      <c r="C15" s="161">
        <v>771</v>
      </c>
      <c r="D15" s="161" t="s">
        <v>68</v>
      </c>
      <c r="E15" s="146"/>
      <c r="F15" s="160"/>
      <c r="G15" s="149"/>
      <c r="H15" s="149"/>
      <c r="I15" s="149"/>
      <c r="J15" s="146"/>
      <c r="K15" s="146"/>
      <c r="L15" s="146"/>
      <c r="M15" s="146"/>
      <c r="N15" s="146"/>
      <c r="O15" s="146"/>
      <c r="P15" s="171"/>
      <c r="Q15" s="146"/>
      <c r="R15" s="146"/>
      <c r="S15" s="171"/>
      <c r="T15" s="143"/>
      <c r="U15" s="143"/>
      <c r="V15" s="2"/>
      <c r="W15" s="143"/>
      <c r="X15" s="143"/>
      <c r="Y15" s="143"/>
      <c r="Z15" s="143"/>
    </row>
    <row r="16" spans="1:26" x14ac:dyDescent="0.25">
      <c r="A16" s="1"/>
      <c r="B16" s="1"/>
      <c r="C16" s="1"/>
      <c r="D16" s="1"/>
      <c r="E16" s="1"/>
      <c r="F16" s="156"/>
      <c r="G16" s="139"/>
      <c r="H16" s="139"/>
      <c r="I16" s="139"/>
      <c r="J16" s="1"/>
      <c r="K16" s="1"/>
      <c r="L16" s="1"/>
      <c r="M16" s="1"/>
      <c r="N16" s="1"/>
      <c r="O16" s="1"/>
      <c r="P16" s="1"/>
      <c r="Q16" s="1"/>
      <c r="R16" s="1"/>
      <c r="S16" s="1"/>
      <c r="V16" s="1"/>
    </row>
    <row r="17" spans="1:26" x14ac:dyDescent="0.25">
      <c r="A17" s="146"/>
      <c r="B17" s="146"/>
      <c r="C17" s="161">
        <v>781</v>
      </c>
      <c r="D17" s="161" t="s">
        <v>69</v>
      </c>
      <c r="E17" s="146"/>
      <c r="F17" s="160"/>
      <c r="G17" s="147"/>
      <c r="H17" s="147"/>
      <c r="I17" s="147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3"/>
      <c r="U17" s="143"/>
      <c r="V17" s="146"/>
      <c r="W17" s="143"/>
      <c r="X17" s="143"/>
      <c r="Y17" s="143"/>
      <c r="Z17" s="143"/>
    </row>
    <row r="18" spans="1:26" ht="25.15" customHeight="1" x14ac:dyDescent="0.25">
      <c r="A18" s="167"/>
      <c r="B18" s="162" t="s">
        <v>89</v>
      </c>
      <c r="C18" s="168" t="s">
        <v>90</v>
      </c>
      <c r="D18" s="162" t="s">
        <v>105</v>
      </c>
      <c r="E18" s="162" t="s">
        <v>87</v>
      </c>
      <c r="F18" s="163">
        <v>40</v>
      </c>
      <c r="G18" s="164"/>
      <c r="H18" s="164"/>
      <c r="I18" s="164"/>
      <c r="J18" s="162"/>
      <c r="K18" s="165"/>
      <c r="L18" s="165"/>
      <c r="M18" s="165"/>
      <c r="N18" s="165"/>
      <c r="O18" s="165"/>
      <c r="P18" s="169"/>
      <c r="Q18" s="169"/>
      <c r="R18" s="169"/>
      <c r="S18" s="165"/>
      <c r="T18" s="166"/>
      <c r="U18" s="166"/>
      <c r="V18" s="169"/>
    </row>
    <row r="19" spans="1:26" ht="25.15" customHeight="1" x14ac:dyDescent="0.25">
      <c r="A19" s="167"/>
      <c r="B19" s="162" t="s">
        <v>91</v>
      </c>
      <c r="C19" s="168" t="s">
        <v>92</v>
      </c>
      <c r="D19" s="162" t="s">
        <v>93</v>
      </c>
      <c r="E19" s="162" t="s">
        <v>84</v>
      </c>
      <c r="F19" s="163">
        <v>150</v>
      </c>
      <c r="G19" s="164"/>
      <c r="H19" s="164"/>
      <c r="I19" s="164"/>
      <c r="J19" s="162"/>
      <c r="K19" s="165"/>
      <c r="L19" s="165"/>
      <c r="M19" s="165"/>
      <c r="N19" s="165"/>
      <c r="O19" s="165"/>
      <c r="P19" s="169"/>
      <c r="Q19" s="169"/>
      <c r="R19" s="169"/>
      <c r="S19" s="165"/>
      <c r="T19" s="166"/>
      <c r="U19" s="166"/>
      <c r="V19" s="169"/>
    </row>
    <row r="20" spans="1:26" ht="25.15" customHeight="1" x14ac:dyDescent="0.25">
      <c r="A20" s="167"/>
      <c r="B20" s="162" t="s">
        <v>89</v>
      </c>
      <c r="C20" s="168"/>
      <c r="D20" s="162" t="s">
        <v>107</v>
      </c>
      <c r="E20" s="162" t="s">
        <v>87</v>
      </c>
      <c r="F20" s="163">
        <v>266</v>
      </c>
      <c r="G20" s="170"/>
      <c r="H20" s="170"/>
      <c r="I20" s="170"/>
      <c r="J20" s="162"/>
      <c r="K20" s="165"/>
      <c r="L20" s="165"/>
      <c r="M20" s="165"/>
      <c r="N20" s="165"/>
      <c r="O20" s="165"/>
      <c r="P20" s="169"/>
      <c r="Q20" s="169"/>
      <c r="R20" s="169"/>
      <c r="S20" s="165"/>
      <c r="T20" s="166"/>
      <c r="U20" s="166"/>
      <c r="V20" s="169"/>
    </row>
    <row r="21" spans="1:26" ht="25.15" customHeight="1" x14ac:dyDescent="0.25">
      <c r="A21" s="167"/>
      <c r="B21" s="162" t="s">
        <v>94</v>
      </c>
      <c r="C21" s="168" t="s">
        <v>95</v>
      </c>
      <c r="D21" s="162" t="s">
        <v>106</v>
      </c>
      <c r="E21" s="162" t="s">
        <v>96</v>
      </c>
      <c r="F21" s="163">
        <v>20</v>
      </c>
      <c r="G21" s="164"/>
      <c r="H21" s="164"/>
      <c r="I21" s="164"/>
      <c r="J21" s="162"/>
      <c r="K21" s="165"/>
      <c r="L21" s="165"/>
      <c r="M21" s="165"/>
      <c r="N21" s="165"/>
      <c r="O21" s="165"/>
      <c r="P21" s="169"/>
      <c r="Q21" s="169"/>
      <c r="R21" s="169"/>
      <c r="S21" s="165"/>
      <c r="T21" s="166"/>
      <c r="U21" s="166"/>
      <c r="V21" s="169"/>
    </row>
    <row r="22" spans="1:26" x14ac:dyDescent="0.25">
      <c r="A22" s="146"/>
      <c r="B22" s="146"/>
      <c r="C22" s="161">
        <v>781</v>
      </c>
      <c r="D22" s="161" t="s">
        <v>69</v>
      </c>
      <c r="E22" s="146"/>
      <c r="F22" s="160"/>
      <c r="G22" s="149"/>
      <c r="H22" s="149"/>
      <c r="I22" s="149"/>
      <c r="J22" s="146"/>
      <c r="K22" s="146"/>
      <c r="L22" s="146"/>
      <c r="M22" s="146"/>
      <c r="N22" s="146"/>
      <c r="O22" s="146"/>
      <c r="P22" s="171"/>
      <c r="Q22" s="1"/>
      <c r="R22" s="1"/>
      <c r="S22" s="171"/>
      <c r="T22" s="172"/>
      <c r="U22" s="172"/>
      <c r="V22" s="2"/>
    </row>
    <row r="23" spans="1:26" x14ac:dyDescent="0.25">
      <c r="A23" s="1"/>
      <c r="B23" s="1"/>
      <c r="C23" s="1"/>
      <c r="D23" s="1"/>
      <c r="E23" s="1"/>
      <c r="F23" s="156"/>
      <c r="G23" s="139"/>
      <c r="H23" s="139"/>
      <c r="I23" s="139"/>
      <c r="J23" s="1"/>
      <c r="K23" s="1"/>
      <c r="L23" s="1"/>
      <c r="M23" s="1"/>
      <c r="N23" s="1"/>
      <c r="O23" s="1"/>
      <c r="P23" s="1"/>
      <c r="Q23" s="1"/>
      <c r="R23" s="1"/>
      <c r="S23" s="1"/>
      <c r="V23" s="1"/>
    </row>
    <row r="24" spans="1:26" x14ac:dyDescent="0.25">
      <c r="A24" s="146"/>
      <c r="B24" s="146"/>
      <c r="C24" s="146"/>
      <c r="D24" s="2" t="s">
        <v>67</v>
      </c>
      <c r="E24" s="146"/>
      <c r="F24" s="160"/>
      <c r="G24" s="149"/>
      <c r="H24" s="149"/>
      <c r="I24" s="149"/>
      <c r="J24" s="146"/>
      <c r="K24" s="146"/>
      <c r="L24" s="146"/>
      <c r="M24" s="146"/>
      <c r="N24" s="146"/>
      <c r="O24" s="146"/>
      <c r="P24" s="171"/>
      <c r="Q24" s="1"/>
      <c r="R24" s="1"/>
      <c r="S24" s="171"/>
      <c r="V24" s="2"/>
    </row>
    <row r="25" spans="1:26" x14ac:dyDescent="0.25">
      <c r="A25" s="174"/>
      <c r="B25" s="174"/>
      <c r="C25" s="174"/>
      <c r="D25" s="174" t="s">
        <v>70</v>
      </c>
      <c r="E25" s="174"/>
      <c r="F25" s="175"/>
      <c r="G25" s="176"/>
      <c r="H25" s="176"/>
      <c r="I25" s="176"/>
      <c r="J25" s="174"/>
      <c r="K25" s="176"/>
      <c r="L25" s="174"/>
      <c r="M25" s="174"/>
      <c r="N25" s="174"/>
      <c r="O25" s="174"/>
      <c r="P25" s="175"/>
      <c r="Q25" s="174"/>
      <c r="R25" s="176"/>
      <c r="S25" s="175"/>
      <c r="T25" s="177"/>
      <c r="U25" s="177"/>
      <c r="V25" s="174"/>
      <c r="X25" s="173"/>
    </row>
  </sheetData>
  <mergeCells count="3">
    <mergeCell ref="B1:H1"/>
    <mergeCell ref="B2:H2"/>
    <mergeCell ref="B3:H3"/>
  </mergeCells>
  <printOptions horizontalCentered="1" gridLines="1"/>
  <pageMargins left="0.7" right="6.9444444444444441E-3" top="0.78740157499999996" bottom="0.78740157499999996" header="0.3" footer="0.3"/>
  <pageSetup paperSize="9" scale="90" orientation="landscape" horizontalDpi="0" verticalDpi="0" r:id="rId1"/>
  <headerFooter>
    <oddHeader>&amp;C&amp;B&amp; Rozpočet Obklady a dlažby na kultúrnom dome Sulín / Obklady a dlažby</oddHeader>
    <oddFooter>&amp;RStrana &amp;P z &amp;N    &amp;L&amp;7Spracované systémom Systematic® Kalkulus, tel.: 051 77 10 585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2</vt:i4>
      </vt:variant>
    </vt:vector>
  </HeadingPairs>
  <TitlesOfParts>
    <vt:vector size="7" baseType="lpstr">
      <vt:lpstr>Rekapitulácia</vt:lpstr>
      <vt:lpstr>Krycí list stavby</vt:lpstr>
      <vt:lpstr>Kryci_list 5407</vt:lpstr>
      <vt:lpstr>Rekap 5407</vt:lpstr>
      <vt:lpstr>SO 5407</vt:lpstr>
      <vt:lpstr>'Rekap 5407'!Názvy_tlače</vt:lpstr>
      <vt:lpstr>'SO 5407'!Názvy_tlače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MALASTOVÁ Helena</cp:lastModifiedBy>
  <dcterms:created xsi:type="dcterms:W3CDTF">2022-02-17T14:13:02Z</dcterms:created>
  <dcterms:modified xsi:type="dcterms:W3CDTF">2022-03-23T07:11:57Z</dcterms:modified>
</cp:coreProperties>
</file>